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tomo\Desktop\校友会HP用写真\"/>
    </mc:Choice>
  </mc:AlternateContent>
  <bookViews>
    <workbookView xWindow="0" yWindow="0" windowWidth="20490" windowHeight="7770"/>
  </bookViews>
  <sheets>
    <sheet name="収支計算書" sheetId="5" r:id="rId1"/>
    <sheet name="貸借対照表" sheetId="4" r:id="rId2"/>
    <sheet name="Sheet1" sheetId="7" r:id="rId3"/>
  </sheets>
  <definedNames>
    <definedName name="_xlnm.Print_Area" localSheetId="0">収支計算書!$A$1:$D$51</definedName>
    <definedName name="_xlnm.Print_Area" localSheetId="1">貸借対照表!$B$1:$E$30</definedName>
  </definedNames>
  <calcPr calcId="152511"/>
</workbook>
</file>

<file path=xl/calcChain.xml><?xml version="1.0" encoding="utf-8"?>
<calcChain xmlns="http://schemas.openxmlformats.org/spreadsheetml/2006/main">
  <c r="D20" i="4" l="1"/>
  <c r="D25" i="4" s="1"/>
  <c r="D15" i="4"/>
  <c r="D17" i="4" s="1"/>
  <c r="D10" i="4"/>
  <c r="D33" i="5" l="1"/>
  <c r="D32" i="5"/>
  <c r="D31" i="5"/>
  <c r="C16" i="5" l="1"/>
  <c r="D15" i="5"/>
  <c r="B16" i="5"/>
  <c r="D19" i="5" l="1"/>
  <c r="G44" i="5"/>
  <c r="D43" i="5" l="1"/>
  <c r="D35" i="5"/>
  <c r="E23" i="4"/>
  <c r="G22" i="5"/>
  <c r="B40" i="5"/>
  <c r="B45" i="5" s="1"/>
  <c r="B21" i="5"/>
  <c r="C21" i="5"/>
  <c r="D18" i="5"/>
  <c r="D42" i="5"/>
  <c r="D12" i="5"/>
  <c r="E21" i="4"/>
  <c r="E22" i="4"/>
  <c r="E24" i="4"/>
  <c r="C20" i="4"/>
  <c r="C40" i="5"/>
  <c r="C45" i="5" s="1"/>
  <c r="D41" i="5"/>
  <c r="D44" i="5"/>
  <c r="D37" i="5"/>
  <c r="D36" i="5"/>
  <c r="D34" i="5"/>
  <c r="D30" i="5"/>
  <c r="D29" i="5"/>
  <c r="D28" i="5"/>
  <c r="D27" i="5"/>
  <c r="D26" i="5"/>
  <c r="D25" i="5"/>
  <c r="D24" i="5"/>
  <c r="C23" i="5"/>
  <c r="D17" i="5"/>
  <c r="D20" i="5"/>
  <c r="D14" i="5"/>
  <c r="D13" i="5"/>
  <c r="D11" i="5"/>
  <c r="D10" i="5"/>
  <c r="D9" i="5"/>
  <c r="D8" i="5"/>
  <c r="E16" i="4"/>
  <c r="E15" i="4" s="1"/>
  <c r="E14" i="4"/>
  <c r="E13" i="4"/>
  <c r="E12" i="4"/>
  <c r="E11" i="4"/>
  <c r="C10" i="4"/>
  <c r="C15" i="4"/>
  <c r="C19" i="4" s="1"/>
  <c r="E19" i="4" s="1"/>
  <c r="C25" i="4" l="1"/>
  <c r="C17" i="4"/>
  <c r="E20" i="4"/>
  <c r="E25" i="4" s="1"/>
  <c r="E10" i="4"/>
  <c r="E17" i="4" s="1"/>
  <c r="D40" i="5"/>
  <c r="D45" i="5" s="1"/>
  <c r="C59" i="5"/>
  <c r="D16" i="5"/>
  <c r="D21" i="5" s="1"/>
  <c r="C37" i="4" l="1"/>
</calcChain>
</file>

<file path=xl/sharedStrings.xml><?xml version="1.0" encoding="utf-8"?>
<sst xmlns="http://schemas.openxmlformats.org/spreadsheetml/2006/main" count="85" uniqueCount="78">
  <si>
    <t>早稲田実業学校校友会</t>
    <rPh sb="0" eb="7">
      <t>ワセダ</t>
    </rPh>
    <rPh sb="7" eb="10">
      <t>コウユウカイ</t>
    </rPh>
    <phoneticPr fontId="3"/>
  </si>
  <si>
    <t>収入の部</t>
    <rPh sb="0" eb="2">
      <t>シュウニュウ</t>
    </rPh>
    <rPh sb="3" eb="4">
      <t>ブ</t>
    </rPh>
    <phoneticPr fontId="3"/>
  </si>
  <si>
    <t>予算</t>
    <rPh sb="0" eb="2">
      <t>ヨサン</t>
    </rPh>
    <phoneticPr fontId="3"/>
  </si>
  <si>
    <t>差異（決算－予算）</t>
    <rPh sb="0" eb="2">
      <t>サイ</t>
    </rPh>
    <rPh sb="3" eb="5">
      <t>ケッサン</t>
    </rPh>
    <rPh sb="6" eb="8">
      <t>ヨサン</t>
    </rPh>
    <phoneticPr fontId="3"/>
  </si>
  <si>
    <t>前年度繰越金</t>
    <rPh sb="0" eb="3">
      <t>ゼンネンド</t>
    </rPh>
    <rPh sb="3" eb="6">
      <t>クリコシキン</t>
    </rPh>
    <phoneticPr fontId="3"/>
  </si>
  <si>
    <t>収入の部合計</t>
    <rPh sb="0" eb="2">
      <t>シュウニュウ</t>
    </rPh>
    <rPh sb="3" eb="4">
      <t>ブ</t>
    </rPh>
    <rPh sb="4" eb="6">
      <t>ゴウケイ</t>
    </rPh>
    <phoneticPr fontId="3"/>
  </si>
  <si>
    <t>支出の部</t>
    <rPh sb="0" eb="2">
      <t>シシュツ</t>
    </rPh>
    <rPh sb="3" eb="4">
      <t>ブ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</si>
  <si>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3"/>
  </si>
  <si>
    <t>支出の部合計</t>
    <rPh sb="0" eb="2">
      <t>シシュツ</t>
    </rPh>
    <rPh sb="3" eb="4">
      <t>ブ</t>
    </rPh>
    <rPh sb="4" eb="6">
      <t>ゴウケイ</t>
    </rPh>
    <phoneticPr fontId="3"/>
  </si>
  <si>
    <t>普通預金</t>
    <rPh sb="0" eb="2">
      <t>フツウ</t>
    </rPh>
    <rPh sb="2" eb="4">
      <t>ヨキン</t>
    </rPh>
    <phoneticPr fontId="3"/>
  </si>
  <si>
    <t>次年度繰越金</t>
    <rPh sb="0" eb="3">
      <t>ジネンド</t>
    </rPh>
    <rPh sb="3" eb="6">
      <t>クリコシキン</t>
    </rPh>
    <phoneticPr fontId="3"/>
  </si>
  <si>
    <t>資産の部</t>
    <rPh sb="0" eb="2">
      <t>シサン</t>
    </rPh>
    <rPh sb="3" eb="4">
      <t>ブ</t>
    </rPh>
    <phoneticPr fontId="3"/>
  </si>
  <si>
    <t>基金・繰越金の部</t>
    <rPh sb="0" eb="2">
      <t>キキン</t>
    </rPh>
    <rPh sb="3" eb="6">
      <t>クリコシキン</t>
    </rPh>
    <rPh sb="7" eb="8">
      <t>ブ</t>
    </rPh>
    <phoneticPr fontId="3"/>
  </si>
  <si>
    <t>入 会 金</t>
    <rPh sb="0" eb="1">
      <t>イ</t>
    </rPh>
    <rPh sb="2" eb="3">
      <t>カイ</t>
    </rPh>
    <rPh sb="4" eb="5">
      <t>キン</t>
    </rPh>
    <phoneticPr fontId="3"/>
  </si>
  <si>
    <t>維 持 費</t>
    <rPh sb="0" eb="1">
      <t>ツナ</t>
    </rPh>
    <rPh sb="2" eb="3">
      <t>ジ</t>
    </rPh>
    <rPh sb="4" eb="5">
      <t>ヒ</t>
    </rPh>
    <phoneticPr fontId="3"/>
  </si>
  <si>
    <t>会 合 会 費</t>
    <rPh sb="0" eb="1">
      <t>カイ</t>
    </rPh>
    <rPh sb="2" eb="3">
      <t>ゴウ</t>
    </rPh>
    <rPh sb="4" eb="5">
      <t>カイ</t>
    </rPh>
    <rPh sb="6" eb="7">
      <t>ヒ</t>
    </rPh>
    <phoneticPr fontId="3"/>
  </si>
  <si>
    <t>基 金 利 息</t>
    <rPh sb="0" eb="1">
      <t>モト</t>
    </rPh>
    <rPh sb="2" eb="3">
      <t>キン</t>
    </rPh>
    <rPh sb="4" eb="5">
      <t>リ</t>
    </rPh>
    <rPh sb="6" eb="7">
      <t>イキ</t>
    </rPh>
    <phoneticPr fontId="3"/>
  </si>
  <si>
    <t>預 金 利 息</t>
    <rPh sb="0" eb="1">
      <t>アズカリ</t>
    </rPh>
    <rPh sb="2" eb="3">
      <t>カネ</t>
    </rPh>
    <rPh sb="4" eb="5">
      <t>リ</t>
    </rPh>
    <rPh sb="6" eb="7">
      <t>イキ</t>
    </rPh>
    <phoneticPr fontId="3"/>
  </si>
  <si>
    <t>雑 収 入</t>
    <rPh sb="0" eb="1">
      <t>ザツ</t>
    </rPh>
    <rPh sb="2" eb="3">
      <t>オサム</t>
    </rPh>
    <rPh sb="4" eb="5">
      <t>イ</t>
    </rPh>
    <phoneticPr fontId="3"/>
  </si>
  <si>
    <t>通 信 費</t>
    <rPh sb="0" eb="1">
      <t>ツウ</t>
    </rPh>
    <rPh sb="2" eb="3">
      <t>シン</t>
    </rPh>
    <rPh sb="4" eb="5">
      <t>ヒ</t>
    </rPh>
    <phoneticPr fontId="3"/>
  </si>
  <si>
    <t>広 報 費</t>
    <rPh sb="0" eb="1">
      <t>ヒロ</t>
    </rPh>
    <rPh sb="2" eb="3">
      <t>ホウ</t>
    </rPh>
    <rPh sb="4" eb="5">
      <t>ヒ</t>
    </rPh>
    <phoneticPr fontId="3"/>
  </si>
  <si>
    <t>印 刷 費</t>
    <rPh sb="0" eb="1">
      <t>イン</t>
    </rPh>
    <rPh sb="2" eb="3">
      <t>サツ</t>
    </rPh>
    <rPh sb="4" eb="5">
      <t>ヒ</t>
    </rPh>
    <phoneticPr fontId="3"/>
  </si>
  <si>
    <t>会 議 費</t>
    <rPh sb="0" eb="1">
      <t>カイ</t>
    </rPh>
    <rPh sb="2" eb="3">
      <t>ギ</t>
    </rPh>
    <rPh sb="4" eb="5">
      <t>ヒ</t>
    </rPh>
    <phoneticPr fontId="3"/>
  </si>
  <si>
    <t>会 合 費</t>
    <rPh sb="0" eb="1">
      <t>カイ</t>
    </rPh>
    <rPh sb="2" eb="3">
      <t>ゴウ</t>
    </rPh>
    <rPh sb="4" eb="5">
      <t>ヒ</t>
    </rPh>
    <phoneticPr fontId="3"/>
  </si>
  <si>
    <t>補 助 費</t>
    <rPh sb="0" eb="1">
      <t>ホ</t>
    </rPh>
    <rPh sb="2" eb="3">
      <t>スケ</t>
    </rPh>
    <rPh sb="4" eb="5">
      <t>ヒ</t>
    </rPh>
    <phoneticPr fontId="3"/>
  </si>
  <si>
    <t>渉 外 費</t>
    <rPh sb="0" eb="1">
      <t>ワタル</t>
    </rPh>
    <rPh sb="2" eb="3">
      <t>ソト</t>
    </rPh>
    <rPh sb="4" eb="5">
      <t>ヒ</t>
    </rPh>
    <phoneticPr fontId="3"/>
  </si>
  <si>
    <t>事 務 費</t>
    <rPh sb="0" eb="1">
      <t>コト</t>
    </rPh>
    <rPh sb="2" eb="3">
      <t>ツトム</t>
    </rPh>
    <rPh sb="4" eb="5">
      <t>ヒ</t>
    </rPh>
    <phoneticPr fontId="3"/>
  </si>
  <si>
    <t>雑    費</t>
    <rPh sb="0" eb="1">
      <t>ザツ</t>
    </rPh>
    <rPh sb="5" eb="6">
      <t>ヒ</t>
    </rPh>
    <phoneticPr fontId="3"/>
  </si>
  <si>
    <t>予 備 費</t>
    <rPh sb="0" eb="1">
      <t>ヨ</t>
    </rPh>
    <rPh sb="2" eb="3">
      <t>ビ</t>
    </rPh>
    <rPh sb="4" eb="5">
      <t>ヒ</t>
    </rPh>
    <phoneticPr fontId="3"/>
  </si>
  <si>
    <t>収入小計</t>
    <rPh sb="0" eb="2">
      <t>シュウニュウ</t>
    </rPh>
    <rPh sb="2" eb="4">
      <t>ショウケイ</t>
    </rPh>
    <phoneticPr fontId="3"/>
  </si>
  <si>
    <t>支出小計</t>
    <rPh sb="0" eb="2">
      <t>シシュツ</t>
    </rPh>
    <rPh sb="2" eb="4">
      <t>ショウケイ</t>
    </rPh>
    <phoneticPr fontId="3"/>
  </si>
  <si>
    <t>貸  借  対  照  表</t>
    <rPh sb="0" eb="1">
      <t>カシ</t>
    </rPh>
    <rPh sb="3" eb="4">
      <t>シャク</t>
    </rPh>
    <rPh sb="6" eb="7">
      <t>タイ</t>
    </rPh>
    <rPh sb="9" eb="10">
      <t>アキラ</t>
    </rPh>
    <rPh sb="12" eb="13">
      <t>ヒョウ</t>
    </rPh>
    <phoneticPr fontId="3"/>
  </si>
  <si>
    <t>クラブ同好会応援寄付金</t>
    <rPh sb="3" eb="6">
      <t>ドウコウカイ</t>
    </rPh>
    <rPh sb="6" eb="8">
      <t>オウエン</t>
    </rPh>
    <rPh sb="8" eb="11">
      <t>キフキン</t>
    </rPh>
    <phoneticPr fontId="3"/>
  </si>
  <si>
    <t>収  支  計  算  書</t>
    <rPh sb="0" eb="1">
      <t>オサム</t>
    </rPh>
    <rPh sb="3" eb="4">
      <t>ササ</t>
    </rPh>
    <rPh sb="6" eb="7">
      <t>ケイ</t>
    </rPh>
    <rPh sb="9" eb="10">
      <t>サン</t>
    </rPh>
    <rPh sb="12" eb="13">
      <t>ショ</t>
    </rPh>
    <phoneticPr fontId="3"/>
  </si>
  <si>
    <t>決算</t>
    <rPh sb="0" eb="2">
      <t>ケッサン</t>
    </rPh>
    <phoneticPr fontId="3"/>
  </si>
  <si>
    <t>定期預金</t>
    <rPh sb="0" eb="2">
      <t>テイキ</t>
    </rPh>
    <rPh sb="2" eb="4">
      <t>ヨキン</t>
    </rPh>
    <phoneticPr fontId="3"/>
  </si>
  <si>
    <t>【クラブ同好会応援補助費  実績】</t>
    <rPh sb="4" eb="7">
      <t>ドウコウカイ</t>
    </rPh>
    <rPh sb="7" eb="9">
      <t>オウエン</t>
    </rPh>
    <rPh sb="9" eb="12">
      <t>ホジョヒ</t>
    </rPh>
    <rPh sb="14" eb="16">
      <t>ジッセキ</t>
    </rPh>
    <phoneticPr fontId="3"/>
  </si>
  <si>
    <t>甲子園応援金繰越金</t>
    <rPh sb="0" eb="3">
      <t>コウシエン</t>
    </rPh>
    <rPh sb="3" eb="5">
      <t>オウエン</t>
    </rPh>
    <rPh sb="5" eb="6">
      <t>キン</t>
    </rPh>
    <rPh sb="6" eb="8">
      <t>クリコシ</t>
    </rPh>
    <rPh sb="8" eb="9">
      <t>キン</t>
    </rPh>
    <phoneticPr fontId="3"/>
  </si>
  <si>
    <t>基金への繰入額</t>
    <rPh sb="0" eb="2">
      <t>キキン</t>
    </rPh>
    <rPh sb="4" eb="6">
      <t>クリイレ</t>
    </rPh>
    <rPh sb="6" eb="7">
      <t>ガク</t>
    </rPh>
    <phoneticPr fontId="3"/>
  </si>
  <si>
    <t>（単位：円）</t>
  </si>
  <si>
    <t>（三菱東京UFJ銀行）</t>
    <rPh sb="1" eb="3">
      <t>ミツビシ</t>
    </rPh>
    <rPh sb="3" eb="5">
      <t>トウキョウ</t>
    </rPh>
    <rPh sb="8" eb="10">
      <t>ギンコウ</t>
    </rPh>
    <phoneticPr fontId="3"/>
  </si>
  <si>
    <t>（みずほ銀行）</t>
    <rPh sb="4" eb="6">
      <t>ギンコウ</t>
    </rPh>
    <phoneticPr fontId="3"/>
  </si>
  <si>
    <t>（ゆうちょ銀行）</t>
    <rPh sb="5" eb="7">
      <t>ギンコウ</t>
    </rPh>
    <phoneticPr fontId="3"/>
  </si>
  <si>
    <t>（ゆうちょ銀行募金口）</t>
    <rPh sb="5" eb="7">
      <t>ギンコウ</t>
    </rPh>
    <rPh sb="7" eb="9">
      <t>ボキン</t>
    </rPh>
    <rPh sb="9" eb="10">
      <t>グチ</t>
    </rPh>
    <phoneticPr fontId="3"/>
  </si>
  <si>
    <t>（単位：円）</t>
    <rPh sb="1" eb="3">
      <t>タンイ</t>
    </rPh>
    <rPh sb="4" eb="5">
      <t>エン</t>
    </rPh>
    <phoneticPr fontId="3"/>
  </si>
  <si>
    <t>種　類</t>
    <rPh sb="0" eb="1">
      <t>タネ</t>
    </rPh>
    <rPh sb="2" eb="3">
      <t>タグイ</t>
    </rPh>
    <phoneticPr fontId="3"/>
  </si>
  <si>
    <t>増　減</t>
    <rPh sb="0" eb="1">
      <t>ゾウ</t>
    </rPh>
    <rPh sb="2" eb="3">
      <t>ゲン</t>
    </rPh>
    <phoneticPr fontId="3"/>
  </si>
  <si>
    <t>資産の部合計</t>
    <rPh sb="0" eb="2">
      <t>シサン</t>
    </rPh>
    <rPh sb="3" eb="4">
      <t>ブ</t>
    </rPh>
    <rPh sb="4" eb="6">
      <t>ゴウケイ</t>
    </rPh>
    <phoneticPr fontId="3"/>
  </si>
  <si>
    <t>本年度末</t>
    <rPh sb="0" eb="3">
      <t>ホンネンド</t>
    </rPh>
    <rPh sb="3" eb="4">
      <t>スエ</t>
    </rPh>
    <phoneticPr fontId="3"/>
  </si>
  <si>
    <t>前年度末</t>
    <rPh sb="0" eb="1">
      <t>マエ</t>
    </rPh>
    <rPh sb="1" eb="3">
      <t>ネンド</t>
    </rPh>
    <rPh sb="3" eb="4">
      <t>マツ</t>
    </rPh>
    <phoneticPr fontId="3"/>
  </si>
  <si>
    <t>基　　金</t>
    <rPh sb="0" eb="1">
      <t>モト</t>
    </rPh>
    <rPh sb="3" eb="4">
      <t>キン</t>
    </rPh>
    <phoneticPr fontId="3"/>
  </si>
  <si>
    <t>基金・繰越金の部合計</t>
    <rPh sb="0" eb="2">
      <t>キキン</t>
    </rPh>
    <rPh sb="3" eb="6">
      <t>クリコシキン</t>
    </rPh>
    <rPh sb="7" eb="8">
      <t>ブ</t>
    </rPh>
    <rPh sb="8" eb="10">
      <t>ゴウケイ</t>
    </rPh>
    <phoneticPr fontId="3"/>
  </si>
  <si>
    <t>繰　越　金</t>
    <rPh sb="0" eb="1">
      <t>クリ</t>
    </rPh>
    <rPh sb="2" eb="3">
      <t>コシ</t>
    </rPh>
    <rPh sb="4" eb="5">
      <t>カネ</t>
    </rPh>
    <phoneticPr fontId="3"/>
  </si>
  <si>
    <t>クラブ同好会応援金繰越金</t>
    <rPh sb="3" eb="6">
      <t>ドウコウカイ</t>
    </rPh>
    <rPh sb="6" eb="8">
      <t>オウエン</t>
    </rPh>
    <rPh sb="8" eb="9">
      <t>キン</t>
    </rPh>
    <rPh sb="9" eb="12">
      <t>クリコシキン</t>
    </rPh>
    <phoneticPr fontId="3"/>
  </si>
  <si>
    <t>クラブ同好会応援補助費</t>
    <rPh sb="3" eb="6">
      <t>ドウコウカイ</t>
    </rPh>
    <rPh sb="6" eb="8">
      <t>オウエン</t>
    </rPh>
    <rPh sb="8" eb="11">
      <t>ホジョヒ</t>
    </rPh>
    <phoneticPr fontId="3"/>
  </si>
  <si>
    <t>クラブ同好会応援金繰越金</t>
    <rPh sb="3" eb="6">
      <t>ドウコウカイ</t>
    </rPh>
    <rPh sb="6" eb="8">
      <t>オウエン</t>
    </rPh>
    <rPh sb="8" eb="9">
      <t>キン</t>
    </rPh>
    <rPh sb="9" eb="11">
      <t>クリコシ</t>
    </rPh>
    <rPh sb="11" eb="12">
      <t>キン</t>
    </rPh>
    <phoneticPr fontId="3"/>
  </si>
  <si>
    <t>甲子園応援金繰越金</t>
    <rPh sb="0" eb="3">
      <t>コウシエン</t>
    </rPh>
    <rPh sb="3" eb="5">
      <t>オウエン</t>
    </rPh>
    <rPh sb="5" eb="6">
      <t>キン</t>
    </rPh>
    <rPh sb="6" eb="9">
      <t>クリコシキン</t>
    </rPh>
    <phoneticPr fontId="3"/>
  </si>
  <si>
    <t>80周年記念事業繰越金</t>
    <rPh sb="2" eb="4">
      <t>シュウネン</t>
    </rPh>
    <rPh sb="4" eb="6">
      <t>キネン</t>
    </rPh>
    <rPh sb="6" eb="8">
      <t>ジギョウ</t>
    </rPh>
    <rPh sb="8" eb="11">
      <t>クリコシキン</t>
    </rPh>
    <phoneticPr fontId="3"/>
  </si>
  <si>
    <t>甲子園応援金募金</t>
    <rPh sb="0" eb="3">
      <t>コウシエン</t>
    </rPh>
    <rPh sb="3" eb="5">
      <t>オウエン</t>
    </rPh>
    <rPh sb="5" eb="6">
      <t>キン</t>
    </rPh>
    <rPh sb="6" eb="8">
      <t>ボキン</t>
    </rPh>
    <phoneticPr fontId="3"/>
  </si>
  <si>
    <t>甲子園応援金関係費</t>
    <rPh sb="0" eb="3">
      <t>コウシエン</t>
    </rPh>
    <rPh sb="3" eb="5">
      <t>オウエン</t>
    </rPh>
    <rPh sb="5" eb="6">
      <t>キン</t>
    </rPh>
    <rPh sb="6" eb="9">
      <t>カンケイヒ</t>
    </rPh>
    <phoneticPr fontId="3"/>
  </si>
  <si>
    <t>８０周年記念事業繰越金</t>
    <rPh sb="2" eb="4">
      <t>シュウネン</t>
    </rPh>
    <rPh sb="4" eb="6">
      <t>キネン</t>
    </rPh>
    <rPh sb="6" eb="8">
      <t>ジギョウ</t>
    </rPh>
    <rPh sb="8" eb="11">
      <t>クリコシキン</t>
    </rPh>
    <phoneticPr fontId="3"/>
  </si>
  <si>
    <t>８０周年記念募金繰越金</t>
    <rPh sb="2" eb="4">
      <t>シュウネン</t>
    </rPh>
    <rPh sb="4" eb="6">
      <t>キネン</t>
    </rPh>
    <rPh sb="6" eb="8">
      <t>ボキン</t>
    </rPh>
    <rPh sb="8" eb="10">
      <t>クリコシ</t>
    </rPh>
    <rPh sb="10" eb="11">
      <t>キン</t>
    </rPh>
    <phoneticPr fontId="3"/>
  </si>
  <si>
    <t>慶 祝 費</t>
    <rPh sb="0" eb="1">
      <t>ケイ</t>
    </rPh>
    <rPh sb="2" eb="3">
      <t>シュク</t>
    </rPh>
    <rPh sb="4" eb="5">
      <t>ヒ</t>
    </rPh>
    <phoneticPr fontId="3"/>
  </si>
  <si>
    <t>８０周年記念事業関係費</t>
    <rPh sb="2" eb="4">
      <t>シュウネン</t>
    </rPh>
    <rPh sb="4" eb="6">
      <t>キネン</t>
    </rPh>
    <rPh sb="6" eb="8">
      <t>ジギョウ</t>
    </rPh>
    <rPh sb="8" eb="11">
      <t>カンケイヒ</t>
    </rPh>
    <phoneticPr fontId="3"/>
  </si>
  <si>
    <t>ｱｲｽｽｹｰﾄ部  50万円</t>
    <rPh sb="7" eb="8">
      <t>ブ</t>
    </rPh>
    <rPh sb="12" eb="14">
      <t>マンエン</t>
    </rPh>
    <phoneticPr fontId="3"/>
  </si>
  <si>
    <t>平成２９（2017）年４月  １日から</t>
    <rPh sb="0" eb="2">
      <t>ヘイセイ</t>
    </rPh>
    <rPh sb="10" eb="11">
      <t>ネン</t>
    </rPh>
    <rPh sb="12" eb="13">
      <t>ガツ</t>
    </rPh>
    <rPh sb="16" eb="17">
      <t>ニチ</t>
    </rPh>
    <phoneticPr fontId="3"/>
  </si>
  <si>
    <t>平成３０（2018）年３月３１日まで</t>
    <rPh sb="0" eb="2">
      <t>ヘイセイ</t>
    </rPh>
    <rPh sb="10" eb="11">
      <t>ネン</t>
    </rPh>
    <rPh sb="12" eb="13">
      <t>ガツ</t>
    </rPh>
    <rPh sb="15" eb="16">
      <t>ニチ</t>
    </rPh>
    <phoneticPr fontId="3"/>
  </si>
  <si>
    <t>ゴルフ部　  18万円</t>
    <rPh sb="3" eb="4">
      <t>ブ</t>
    </rPh>
    <rPh sb="9" eb="11">
      <t>マンエン</t>
    </rPh>
    <phoneticPr fontId="3"/>
  </si>
  <si>
    <t xml:space="preserve">          少林寺拳法部 116万円　</t>
    <rPh sb="10" eb="13">
      <t>ショウリンジ</t>
    </rPh>
    <rPh sb="13" eb="15">
      <t>ケンポウ</t>
    </rPh>
    <rPh sb="15" eb="16">
      <t>ブ</t>
    </rPh>
    <rPh sb="20" eb="22">
      <t>マンエン</t>
    </rPh>
    <phoneticPr fontId="3"/>
  </si>
  <si>
    <t>硬式ﾃﾆｽ部  115万円</t>
    <rPh sb="0" eb="2">
      <t>コウシキ</t>
    </rPh>
    <rPh sb="5" eb="6">
      <t>ブ</t>
    </rPh>
    <rPh sb="11" eb="13">
      <t>マンエン</t>
    </rPh>
    <phoneticPr fontId="3"/>
  </si>
  <si>
    <t xml:space="preserve">          水泳部　      63万円　　</t>
    <rPh sb="10" eb="12">
      <t>スイエイ</t>
    </rPh>
    <rPh sb="12" eb="13">
      <t>ブ</t>
    </rPh>
    <rPh sb="22" eb="24">
      <t>マンエン</t>
    </rPh>
    <phoneticPr fontId="3"/>
  </si>
  <si>
    <t>卓球部      12万円</t>
    <rPh sb="0" eb="3">
      <t>タッキュウブ</t>
    </rPh>
    <rPh sb="11" eb="13">
      <t>マンエン</t>
    </rPh>
    <phoneticPr fontId="3"/>
  </si>
  <si>
    <t>軟式ﾃﾆｽ部  33万円</t>
    <rPh sb="0" eb="2">
      <t>ナンシキ</t>
    </rPh>
    <rPh sb="5" eb="6">
      <t>ブ</t>
    </rPh>
    <rPh sb="10" eb="12">
      <t>マンエン</t>
    </rPh>
    <phoneticPr fontId="3"/>
  </si>
  <si>
    <t>陸上部　　  12万円</t>
    <rPh sb="0" eb="2">
      <t>リクジョウ</t>
    </rPh>
    <rPh sb="2" eb="3">
      <t>ブ</t>
    </rPh>
    <rPh sb="9" eb="11">
      <t>マンエン</t>
    </rPh>
    <phoneticPr fontId="3"/>
  </si>
  <si>
    <t>山岳部　　　12万円　　　</t>
    <rPh sb="0" eb="2">
      <t>サンガク</t>
    </rPh>
    <rPh sb="2" eb="3">
      <t>ブ</t>
    </rPh>
    <rPh sb="8" eb="10">
      <t>マンエン</t>
    </rPh>
    <phoneticPr fontId="3"/>
  </si>
  <si>
    <t xml:space="preserve">          スキー部      9万円　　</t>
    <rPh sb="13" eb="14">
      <t>ブ</t>
    </rPh>
    <rPh sb="21" eb="23">
      <t>マンエン</t>
    </rPh>
    <phoneticPr fontId="3"/>
  </si>
  <si>
    <t>平成３０（2018）年３月３１日現在</t>
    <rPh sb="0" eb="2">
      <t>ヘイセイ</t>
    </rPh>
    <rPh sb="10" eb="11">
      <t>ネン</t>
    </rPh>
    <rPh sb="12" eb="13">
      <t>ガツ</t>
    </rPh>
    <rPh sb="15" eb="16">
      <t>ニチ</t>
    </rPh>
    <rPh sb="16" eb="18">
      <t>ゲンザイ</t>
    </rPh>
    <phoneticPr fontId="3"/>
  </si>
  <si>
    <t>平成２９（2017）年度</t>
    <rPh sb="0" eb="2">
      <t>ヘイセイ</t>
    </rPh>
    <rPh sb="10" eb="1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</si>
</sst>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38" fontId="0" fillId="0" borderId="1" xfId="1" applyFont="1" applyBorder="1"/>
    <xf numFmtId="176" fontId="0" fillId="0" borderId="1" xfId="0" applyNumberFormat="1" applyBorder="1"/>
    <xf numFmtId="0" fontId="0" fillId="0" borderId="0" xfId="0" applyAlignment="1">
      <alignment vertical="center"/>
    </xf>
    <xf numFmtId="0" fontId="0" fillId="0" borderId="2" xfId="0" applyBorder="1"/>
    <xf numFmtId="38" fontId="0" fillId="0" borderId="2" xfId="1" applyFont="1" applyBorder="1"/>
    <xf numFmtId="38" fontId="4" fillId="0" borderId="1" xfId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0" fillId="0" borderId="3" xfId="0" applyNumberFormat="1" applyBorder="1"/>
    <xf numFmtId="0" fontId="0" fillId="0" borderId="4" xfId="0" applyBorder="1" applyAlignment="1">
      <alignment horizontal="distributed"/>
    </xf>
    <xf numFmtId="38" fontId="0" fillId="0" borderId="1" xfId="1" applyFont="1" applyBorder="1" applyAlignment="1">
      <alignment horizontal="right"/>
    </xf>
    <xf numFmtId="38" fontId="0" fillId="0" borderId="0" xfId="0" applyNumberFormat="1" applyBorder="1"/>
    <xf numFmtId="3" fontId="0" fillId="0" borderId="1" xfId="1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38" fontId="4" fillId="0" borderId="5" xfId="1" quotePrefix="1" applyNumberFormat="1" applyFont="1" applyBorder="1" applyAlignment="1">
      <alignment horizontal="right"/>
    </xf>
    <xf numFmtId="176" fontId="4" fillId="0" borderId="1" xfId="0" applyNumberFormat="1" applyFont="1" applyBorder="1"/>
    <xf numFmtId="0" fontId="0" fillId="0" borderId="0" xfId="0" applyFill="1"/>
    <xf numFmtId="38" fontId="4" fillId="0" borderId="0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8" fontId="0" fillId="0" borderId="1" xfId="1" applyFont="1" applyFill="1" applyBorder="1"/>
    <xf numFmtId="176" fontId="4" fillId="0" borderId="1" xfId="1" applyNumberFormat="1" applyFont="1" applyBorder="1" applyAlignment="1">
      <alignment vertical="center"/>
    </xf>
    <xf numFmtId="0" fontId="0" fillId="0" borderId="6" xfId="0" applyBorder="1" applyAlignment="1">
      <alignment horizontal="center"/>
    </xf>
    <xf numFmtId="3" fontId="0" fillId="0" borderId="6" xfId="1" applyNumberFormat="1" applyFont="1" applyBorder="1"/>
    <xf numFmtId="176" fontId="0" fillId="0" borderId="6" xfId="0" applyNumberFormat="1" applyBorder="1"/>
    <xf numFmtId="38" fontId="0" fillId="0" borderId="0" xfId="0" applyNumberFormat="1"/>
    <xf numFmtId="0" fontId="1" fillId="0" borderId="1" xfId="0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38" fontId="1" fillId="0" borderId="5" xfId="1" quotePrefix="1" applyNumberFormat="1" applyFont="1" applyBorder="1" applyAlignment="1">
      <alignment horizontal="right"/>
    </xf>
    <xf numFmtId="176" fontId="1" fillId="0" borderId="1" xfId="0" applyNumberFormat="1" applyFont="1" applyBorder="1"/>
    <xf numFmtId="38" fontId="9" fillId="0" borderId="0" xfId="0" applyNumberFormat="1" applyFont="1"/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24" xfId="0" applyNumberFormat="1" applyBorder="1" applyAlignment="1">
      <alignment horizontal="right" vertical="center" indent="1"/>
    </xf>
    <xf numFmtId="0" fontId="0" fillId="0" borderId="25" xfId="0" applyBorder="1" applyAlignment="1">
      <alignment vertical="center"/>
    </xf>
    <xf numFmtId="176" fontId="0" fillId="0" borderId="8" xfId="0" applyNumberFormat="1" applyBorder="1" applyAlignment="1">
      <alignment horizontal="center"/>
    </xf>
    <xf numFmtId="177" fontId="0" fillId="0" borderId="26" xfId="0" applyNumberFormat="1" applyBorder="1" applyAlignment="1">
      <alignment vertical="center"/>
    </xf>
    <xf numFmtId="0" fontId="10" fillId="0" borderId="1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177" fontId="8" fillId="0" borderId="27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horizontal="right" vertical="center" indent="1"/>
    </xf>
    <xf numFmtId="177" fontId="8" fillId="0" borderId="28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horizontal="right" vertical="center" indent="1"/>
    </xf>
    <xf numFmtId="38" fontId="0" fillId="0" borderId="0" xfId="0" applyNumberFormat="1" applyAlignment="1">
      <alignment vertical="center"/>
    </xf>
    <xf numFmtId="0" fontId="0" fillId="0" borderId="0" xfId="0" applyFill="1" applyAlignment="1">
      <alignment horizontal="left"/>
    </xf>
    <xf numFmtId="177" fontId="8" fillId="0" borderId="30" xfId="0" applyNumberFormat="1" applyFont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0" fillId="0" borderId="18" xfId="0" applyNumberForma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38" fontId="0" fillId="0" borderId="6" xfId="1" applyFont="1" applyFill="1" applyBorder="1"/>
    <xf numFmtId="177" fontId="0" fillId="0" borderId="0" xfId="0" applyNumberFormat="1"/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6" xfId="1" quotePrefix="1" applyNumberFormat="1" applyFont="1" applyBorder="1" applyAlignment="1">
      <alignment vertical="center"/>
    </xf>
    <xf numFmtId="38" fontId="0" fillId="0" borderId="5" xfId="1" quotePrefix="1" applyNumberFormat="1" applyFont="1" applyBorder="1" applyAlignment="1">
      <alignment vertical="center"/>
    </xf>
    <xf numFmtId="38" fontId="0" fillId="0" borderId="31" xfId="1" applyFont="1" applyBorder="1" applyAlignment="1">
      <alignment horizontal="center"/>
    </xf>
    <xf numFmtId="38" fontId="0" fillId="0" borderId="32" xfId="1" applyFont="1" applyBorder="1" applyAlignment="1">
      <alignment horizont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selection activeCell="A2" sqref="A2:D2"/>
    </sheetView>
  </sheetViews>
  <sheetFormatPr defaultRowHeight="13.5" x14ac:dyDescent="0.15"/>
  <cols>
    <col min="1" max="1" width="36.125" bestFit="1" customWidth="1"/>
    <col min="2" max="3" width="20.375" customWidth="1"/>
    <col min="4" max="4" width="23.625" customWidth="1"/>
    <col min="5" max="5" width="10.125" customWidth="1"/>
    <col min="7" max="7" width="13.25" customWidth="1"/>
  </cols>
  <sheetData>
    <row r="1" spans="1:4" x14ac:dyDescent="0.15">
      <c r="A1" s="83" t="s">
        <v>77</v>
      </c>
      <c r="B1" s="83"/>
      <c r="C1" s="83"/>
      <c r="D1" s="83"/>
    </row>
    <row r="2" spans="1:4" ht="17.25" x14ac:dyDescent="0.2">
      <c r="A2" s="84" t="s">
        <v>0</v>
      </c>
      <c r="B2" s="84"/>
      <c r="C2" s="84"/>
      <c r="D2" s="84"/>
    </row>
    <row r="3" spans="1:4" ht="18.75" x14ac:dyDescent="0.2">
      <c r="A3" s="85" t="s">
        <v>33</v>
      </c>
      <c r="B3" s="85"/>
      <c r="C3" s="85"/>
      <c r="D3" s="85"/>
    </row>
    <row r="4" spans="1:4" x14ac:dyDescent="0.15">
      <c r="A4" s="83" t="s">
        <v>65</v>
      </c>
      <c r="B4" s="83"/>
      <c r="C4" s="83"/>
      <c r="D4" s="83"/>
    </row>
    <row r="5" spans="1:4" x14ac:dyDescent="0.15">
      <c r="A5" s="83" t="s">
        <v>66</v>
      </c>
      <c r="B5" s="83"/>
      <c r="C5" s="83"/>
      <c r="D5" s="83"/>
    </row>
    <row r="6" spans="1:4" x14ac:dyDescent="0.15">
      <c r="D6" s="37" t="s">
        <v>39</v>
      </c>
    </row>
    <row r="7" spans="1:4" ht="26.25" customHeight="1" x14ac:dyDescent="0.15">
      <c r="A7" s="16" t="s">
        <v>1</v>
      </c>
      <c r="B7" s="16" t="s">
        <v>2</v>
      </c>
      <c r="C7" s="16" t="s">
        <v>34</v>
      </c>
      <c r="D7" s="16" t="s">
        <v>3</v>
      </c>
    </row>
    <row r="8" spans="1:4" ht="18" customHeight="1" x14ac:dyDescent="0.15">
      <c r="A8" s="14" t="s">
        <v>13</v>
      </c>
      <c r="B8" s="2">
        <v>2100000</v>
      </c>
      <c r="C8" s="2">
        <v>2085000</v>
      </c>
      <c r="D8" s="3">
        <f t="shared" ref="D8:D44" si="0">+C8-B8</f>
        <v>-15000</v>
      </c>
    </row>
    <row r="9" spans="1:4" ht="18" customHeight="1" x14ac:dyDescent="0.15">
      <c r="A9" s="14" t="s">
        <v>14</v>
      </c>
      <c r="B9" s="2">
        <v>6000000</v>
      </c>
      <c r="C9" s="2">
        <v>3251000</v>
      </c>
      <c r="D9" s="3">
        <f t="shared" si="0"/>
        <v>-2749000</v>
      </c>
    </row>
    <row r="10" spans="1:4" ht="18" customHeight="1" x14ac:dyDescent="0.15">
      <c r="A10" s="14" t="s">
        <v>32</v>
      </c>
      <c r="B10" s="2">
        <v>4000000</v>
      </c>
      <c r="C10" s="2">
        <v>2300063</v>
      </c>
      <c r="D10" s="3">
        <f t="shared" si="0"/>
        <v>-1699937</v>
      </c>
    </row>
    <row r="11" spans="1:4" ht="18" customHeight="1" x14ac:dyDescent="0.15">
      <c r="A11" s="14" t="s">
        <v>15</v>
      </c>
      <c r="B11" s="2">
        <v>1500000</v>
      </c>
      <c r="C11" s="2">
        <v>1410000</v>
      </c>
      <c r="D11" s="3">
        <f t="shared" si="0"/>
        <v>-90000</v>
      </c>
    </row>
    <row r="12" spans="1:4" ht="18" customHeight="1" x14ac:dyDescent="0.15">
      <c r="A12" s="14" t="s">
        <v>16</v>
      </c>
      <c r="B12" s="2">
        <v>1000</v>
      </c>
      <c r="C12" s="26">
        <v>773</v>
      </c>
      <c r="D12" s="3">
        <f t="shared" si="0"/>
        <v>-227</v>
      </c>
    </row>
    <row r="13" spans="1:4" ht="18" customHeight="1" x14ac:dyDescent="0.15">
      <c r="A13" s="14" t="s">
        <v>17</v>
      </c>
      <c r="B13" s="2">
        <v>1000</v>
      </c>
      <c r="C13" s="2">
        <v>103</v>
      </c>
      <c r="D13" s="3">
        <f t="shared" si="0"/>
        <v>-897</v>
      </c>
    </row>
    <row r="14" spans="1:4" ht="18" customHeight="1" x14ac:dyDescent="0.15">
      <c r="A14" s="14" t="s">
        <v>18</v>
      </c>
      <c r="B14" s="2">
        <v>30000</v>
      </c>
      <c r="C14" s="2">
        <v>14000</v>
      </c>
      <c r="D14" s="3">
        <f t="shared" si="0"/>
        <v>-16000</v>
      </c>
    </row>
    <row r="15" spans="1:4" ht="18" customHeight="1" x14ac:dyDescent="0.15">
      <c r="A15" s="14" t="s">
        <v>58</v>
      </c>
      <c r="B15" s="2">
        <v>0</v>
      </c>
      <c r="C15" s="2">
        <v>83000</v>
      </c>
      <c r="D15" s="3">
        <f t="shared" si="0"/>
        <v>83000</v>
      </c>
    </row>
    <row r="16" spans="1:4" s="4" customFormat="1" ht="18" customHeight="1" x14ac:dyDescent="0.15">
      <c r="A16" s="15" t="s">
        <v>29</v>
      </c>
      <c r="B16" s="7">
        <f>SUM(B8:B15)</f>
        <v>13632000</v>
      </c>
      <c r="C16" s="7">
        <f>SUM(C8:C15)</f>
        <v>9143939</v>
      </c>
      <c r="D16" s="8">
        <f t="shared" si="0"/>
        <v>-4488061</v>
      </c>
    </row>
    <row r="17" spans="1:7" s="4" customFormat="1" ht="18" customHeight="1" x14ac:dyDescent="0.15">
      <c r="A17" s="32" t="s">
        <v>53</v>
      </c>
      <c r="B17" s="33">
        <v>5694000</v>
      </c>
      <c r="C17" s="33">
        <v>6328438</v>
      </c>
      <c r="D17" s="17">
        <f t="shared" si="0"/>
        <v>634438</v>
      </c>
    </row>
    <row r="18" spans="1:7" s="4" customFormat="1" ht="18" customHeight="1" x14ac:dyDescent="0.15">
      <c r="A18" s="32" t="s">
        <v>37</v>
      </c>
      <c r="B18" s="33">
        <v>1830000</v>
      </c>
      <c r="C18" s="33">
        <v>7557629</v>
      </c>
      <c r="D18" s="17">
        <f>+C18-B18</f>
        <v>5727629</v>
      </c>
    </row>
    <row r="19" spans="1:7" s="4" customFormat="1" ht="18" customHeight="1" x14ac:dyDescent="0.15">
      <c r="A19" s="14" t="s">
        <v>61</v>
      </c>
      <c r="B19" s="33">
        <v>3043000</v>
      </c>
      <c r="C19" s="33">
        <v>3037361</v>
      </c>
      <c r="D19" s="17">
        <f>+C19-B19</f>
        <v>-5639</v>
      </c>
    </row>
    <row r="20" spans="1:7" s="4" customFormat="1" ht="18" customHeight="1" x14ac:dyDescent="0.15">
      <c r="A20" s="14" t="s">
        <v>4</v>
      </c>
      <c r="B20" s="2">
        <v>6083000</v>
      </c>
      <c r="C20" s="33">
        <v>6498766</v>
      </c>
      <c r="D20" s="17">
        <f>+C20-B20</f>
        <v>415766</v>
      </c>
    </row>
    <row r="21" spans="1:7" s="4" customFormat="1" ht="24" customHeight="1" x14ac:dyDescent="0.15">
      <c r="A21" s="15" t="s">
        <v>5</v>
      </c>
      <c r="B21" s="7">
        <f>SUM(B16:B20)</f>
        <v>30282000</v>
      </c>
      <c r="C21" s="7">
        <f>SUM(C16:C20)</f>
        <v>32566133</v>
      </c>
      <c r="D21" s="8">
        <f>SUM(D16:D20)</f>
        <v>2284133</v>
      </c>
      <c r="G21" s="66"/>
    </row>
    <row r="22" spans="1:7" ht="18" customHeight="1" x14ac:dyDescent="0.15">
      <c r="A22" s="10"/>
      <c r="B22" s="6"/>
      <c r="C22" s="5"/>
      <c r="D22" s="9"/>
      <c r="G22" s="31">
        <f>SUM(C17:C20)</f>
        <v>23422194</v>
      </c>
    </row>
    <row r="23" spans="1:7" ht="26.25" customHeight="1" x14ac:dyDescent="0.15">
      <c r="A23" s="16" t="s">
        <v>6</v>
      </c>
      <c r="B23" s="16" t="s">
        <v>2</v>
      </c>
      <c r="C23" s="16" t="str">
        <f>+C7</f>
        <v>決算</v>
      </c>
      <c r="D23" s="16" t="s">
        <v>3</v>
      </c>
    </row>
    <row r="24" spans="1:7" ht="18" customHeight="1" x14ac:dyDescent="0.15">
      <c r="A24" s="14" t="s">
        <v>19</v>
      </c>
      <c r="B24" s="2">
        <v>1500000</v>
      </c>
      <c r="C24" s="2">
        <v>1477311</v>
      </c>
      <c r="D24" s="3">
        <f t="shared" si="0"/>
        <v>-22689</v>
      </c>
    </row>
    <row r="25" spans="1:7" ht="18" customHeight="1" x14ac:dyDescent="0.15">
      <c r="A25" s="14" t="s">
        <v>20</v>
      </c>
      <c r="B25" s="11">
        <v>1000000</v>
      </c>
      <c r="C25" s="2">
        <v>842400</v>
      </c>
      <c r="D25" s="3">
        <f t="shared" si="0"/>
        <v>-157600</v>
      </c>
      <c r="E25" s="12"/>
    </row>
    <row r="26" spans="1:7" ht="18" customHeight="1" x14ac:dyDescent="0.15">
      <c r="A26" s="14" t="s">
        <v>21</v>
      </c>
      <c r="B26" s="2">
        <v>1000000</v>
      </c>
      <c r="C26" s="2">
        <v>873828</v>
      </c>
      <c r="D26" s="3">
        <f t="shared" si="0"/>
        <v>-126172</v>
      </c>
    </row>
    <row r="27" spans="1:7" ht="18" customHeight="1" x14ac:dyDescent="0.15">
      <c r="A27" s="14" t="s">
        <v>22</v>
      </c>
      <c r="B27" s="2">
        <v>200000</v>
      </c>
      <c r="C27" s="2">
        <v>93578</v>
      </c>
      <c r="D27" s="3">
        <f t="shared" si="0"/>
        <v>-106422</v>
      </c>
    </row>
    <row r="28" spans="1:7" ht="18" customHeight="1" x14ac:dyDescent="0.15">
      <c r="A28" s="14" t="s">
        <v>23</v>
      </c>
      <c r="B28" s="2">
        <v>1800000</v>
      </c>
      <c r="C28" s="2">
        <v>1529959</v>
      </c>
      <c r="D28" s="3">
        <f t="shared" si="0"/>
        <v>-270041</v>
      </c>
    </row>
    <row r="29" spans="1:7" ht="18" customHeight="1" x14ac:dyDescent="0.15">
      <c r="A29" s="14" t="s">
        <v>24</v>
      </c>
      <c r="B29" s="2">
        <v>350000</v>
      </c>
      <c r="C29" s="2">
        <v>240000</v>
      </c>
      <c r="D29" s="3">
        <f t="shared" si="0"/>
        <v>-110000</v>
      </c>
    </row>
    <row r="30" spans="1:7" ht="18" customHeight="1" x14ac:dyDescent="0.15">
      <c r="A30" s="14" t="s">
        <v>25</v>
      </c>
      <c r="B30" s="2">
        <v>1300000</v>
      </c>
      <c r="C30" s="2">
        <v>1039850</v>
      </c>
      <c r="D30" s="3">
        <f t="shared" si="0"/>
        <v>-260150</v>
      </c>
    </row>
    <row r="31" spans="1:7" ht="18" customHeight="1" x14ac:dyDescent="0.15">
      <c r="A31" s="14" t="s">
        <v>62</v>
      </c>
      <c r="B31" s="2">
        <v>300000</v>
      </c>
      <c r="C31" s="2">
        <v>171234</v>
      </c>
      <c r="D31" s="3">
        <f t="shared" si="0"/>
        <v>-128766</v>
      </c>
    </row>
    <row r="32" spans="1:7" ht="18" customHeight="1" x14ac:dyDescent="0.15">
      <c r="A32" s="14" t="s">
        <v>63</v>
      </c>
      <c r="B32" s="2">
        <v>0</v>
      </c>
      <c r="C32" s="2">
        <v>460000</v>
      </c>
      <c r="D32" s="3">
        <f t="shared" si="0"/>
        <v>460000</v>
      </c>
    </row>
    <row r="33" spans="1:7" ht="18" customHeight="1" x14ac:dyDescent="0.15">
      <c r="A33" s="14" t="s">
        <v>26</v>
      </c>
      <c r="B33" s="2">
        <v>200000</v>
      </c>
      <c r="C33" s="2">
        <v>103704</v>
      </c>
      <c r="D33" s="3">
        <f t="shared" ref="D33" si="1">+C33-B33</f>
        <v>-96296</v>
      </c>
    </row>
    <row r="34" spans="1:7" ht="18" customHeight="1" x14ac:dyDescent="0.15">
      <c r="A34" s="14" t="s">
        <v>27</v>
      </c>
      <c r="B34" s="2">
        <v>100000</v>
      </c>
      <c r="C34" s="2">
        <v>38772</v>
      </c>
      <c r="D34" s="3">
        <f t="shared" si="0"/>
        <v>-61228</v>
      </c>
    </row>
    <row r="35" spans="1:7" ht="18" customHeight="1" x14ac:dyDescent="0.15">
      <c r="A35" s="14" t="s">
        <v>59</v>
      </c>
      <c r="B35" s="2">
        <v>0</v>
      </c>
      <c r="C35" s="2">
        <v>6020342</v>
      </c>
      <c r="D35" s="3">
        <f t="shared" si="0"/>
        <v>6020342</v>
      </c>
    </row>
    <row r="36" spans="1:7" ht="18" customHeight="1" x14ac:dyDescent="0.15">
      <c r="A36" s="14" t="s">
        <v>54</v>
      </c>
      <c r="B36" s="13">
        <v>4500000</v>
      </c>
      <c r="C36" s="26">
        <v>4400000</v>
      </c>
      <c r="D36" s="3">
        <f t="shared" si="0"/>
        <v>-100000</v>
      </c>
    </row>
    <row r="37" spans="1:7" ht="18" customHeight="1" x14ac:dyDescent="0.15">
      <c r="A37" s="28" t="s">
        <v>38</v>
      </c>
      <c r="B37" s="29">
        <v>500000</v>
      </c>
      <c r="C37" s="72">
        <v>500773</v>
      </c>
      <c r="D37" s="30">
        <f t="shared" si="0"/>
        <v>773</v>
      </c>
    </row>
    <row r="38" spans="1:7" ht="20.25" customHeight="1" x14ac:dyDescent="0.15">
      <c r="A38" s="75" t="s">
        <v>28</v>
      </c>
      <c r="B38" s="77">
        <v>800000</v>
      </c>
      <c r="C38" s="79"/>
      <c r="D38" s="81"/>
    </row>
    <row r="39" spans="1:7" ht="17.25" customHeight="1" x14ac:dyDescent="0.15">
      <c r="A39" s="76"/>
      <c r="B39" s="78"/>
      <c r="C39" s="80"/>
      <c r="D39" s="82"/>
    </row>
    <row r="40" spans="1:7" ht="24.75" customHeight="1" x14ac:dyDescent="0.15">
      <c r="A40" s="15" t="s">
        <v>30</v>
      </c>
      <c r="B40" s="18">
        <f>SUM(B24:B39)</f>
        <v>13550000</v>
      </c>
      <c r="C40" s="18">
        <f>SUM(C24:C39)</f>
        <v>17791751</v>
      </c>
      <c r="D40" s="19">
        <f t="shared" si="0"/>
        <v>4241751</v>
      </c>
    </row>
    <row r="41" spans="1:7" ht="18" customHeight="1" x14ac:dyDescent="0.15">
      <c r="A41" s="32" t="s">
        <v>53</v>
      </c>
      <c r="B41" s="34">
        <v>5194000</v>
      </c>
      <c r="C41" s="34">
        <v>4228501</v>
      </c>
      <c r="D41" s="35">
        <f t="shared" si="0"/>
        <v>-965499</v>
      </c>
    </row>
    <row r="42" spans="1:7" ht="18" customHeight="1" x14ac:dyDescent="0.15">
      <c r="A42" s="14" t="s">
        <v>37</v>
      </c>
      <c r="B42" s="34">
        <v>1830000</v>
      </c>
      <c r="C42" s="34">
        <v>1620287</v>
      </c>
      <c r="D42" s="35">
        <f t="shared" si="0"/>
        <v>-209713</v>
      </c>
    </row>
    <row r="43" spans="1:7" ht="18" customHeight="1" x14ac:dyDescent="0.15">
      <c r="A43" s="14" t="s">
        <v>60</v>
      </c>
      <c r="B43" s="34">
        <v>3043000</v>
      </c>
      <c r="C43" s="26">
        <v>2577361</v>
      </c>
      <c r="D43" s="35">
        <f t="shared" si="0"/>
        <v>-465639</v>
      </c>
    </row>
    <row r="44" spans="1:7" ht="18" customHeight="1" x14ac:dyDescent="0.15">
      <c r="A44" s="14" t="s">
        <v>7</v>
      </c>
      <c r="B44" s="34">
        <v>6665000</v>
      </c>
      <c r="C44" s="26">
        <v>6348233</v>
      </c>
      <c r="D44" s="3">
        <f t="shared" si="0"/>
        <v>-316767</v>
      </c>
      <c r="G44" s="31">
        <f>SUM(C41:C44)</f>
        <v>14774382</v>
      </c>
    </row>
    <row r="45" spans="1:7" s="4" customFormat="1" ht="24" customHeight="1" x14ac:dyDescent="0.15">
      <c r="A45" s="15" t="s">
        <v>8</v>
      </c>
      <c r="B45" s="7">
        <f>SUM(B40:B44)</f>
        <v>30282000</v>
      </c>
      <c r="C45" s="7">
        <f>SUM(C40:C44)</f>
        <v>32566133</v>
      </c>
      <c r="D45" s="27">
        <f>SUM(D40:D44)</f>
        <v>2284133</v>
      </c>
    </row>
    <row r="46" spans="1:7" s="4" customFormat="1" ht="16.5" customHeight="1" x14ac:dyDescent="0.15">
      <c r="A46" s="24"/>
      <c r="B46" s="25"/>
      <c r="C46" s="21"/>
      <c r="D46" s="22"/>
    </row>
    <row r="47" spans="1:7" x14ac:dyDescent="0.15">
      <c r="A47" s="20" t="s">
        <v>36</v>
      </c>
      <c r="B47" s="20"/>
      <c r="C47" s="20"/>
      <c r="D47" s="20"/>
    </row>
    <row r="48" spans="1:7" x14ac:dyDescent="0.15">
      <c r="A48" s="67" t="s">
        <v>68</v>
      </c>
      <c r="B48" s="20" t="s">
        <v>69</v>
      </c>
      <c r="C48" s="20" t="s">
        <v>64</v>
      </c>
      <c r="D48" s="67" t="s">
        <v>74</v>
      </c>
    </row>
    <row r="49" spans="1:4" x14ac:dyDescent="0.15">
      <c r="A49" s="67" t="s">
        <v>70</v>
      </c>
      <c r="B49" s="20" t="s">
        <v>71</v>
      </c>
      <c r="C49" s="20" t="s">
        <v>72</v>
      </c>
      <c r="D49" s="20" t="s">
        <v>67</v>
      </c>
    </row>
    <row r="50" spans="1:4" x14ac:dyDescent="0.15">
      <c r="A50" s="67" t="s">
        <v>75</v>
      </c>
      <c r="B50" s="20" t="s">
        <v>73</v>
      </c>
      <c r="C50" s="20"/>
      <c r="D50" s="20"/>
    </row>
    <row r="51" spans="1:4" x14ac:dyDescent="0.15">
      <c r="A51" s="23"/>
      <c r="B51" s="20"/>
      <c r="D51" s="20"/>
    </row>
    <row r="53" spans="1:4" x14ac:dyDescent="0.15">
      <c r="B53" s="20"/>
    </row>
    <row r="56" spans="1:4" x14ac:dyDescent="0.15">
      <c r="C56" s="31"/>
    </row>
    <row r="59" spans="1:4" x14ac:dyDescent="0.15">
      <c r="C59" s="36">
        <f>+C21-C45</f>
        <v>0</v>
      </c>
    </row>
  </sheetData>
  <mergeCells count="9">
    <mergeCell ref="A38:A39"/>
    <mergeCell ref="B38:B39"/>
    <mergeCell ref="C38:C39"/>
    <mergeCell ref="D38:D39"/>
    <mergeCell ref="A1:D1"/>
    <mergeCell ref="A2:D2"/>
    <mergeCell ref="A3:D3"/>
    <mergeCell ref="A4:D4"/>
    <mergeCell ref="A5:D5"/>
  </mergeCells>
  <phoneticPr fontId="3"/>
  <pageMargins left="0.99" right="0.59055118110236227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workbookViewId="0">
      <selection activeCell="B3" sqref="B3:E3"/>
    </sheetView>
  </sheetViews>
  <sheetFormatPr defaultRowHeight="13.5" x14ac:dyDescent="0.15"/>
  <cols>
    <col min="2" max="2" width="23.375" customWidth="1"/>
    <col min="3" max="5" width="20.625" customWidth="1"/>
  </cols>
  <sheetData>
    <row r="2" spans="2:11" x14ac:dyDescent="0.15">
      <c r="B2" s="83" t="s">
        <v>77</v>
      </c>
      <c r="C2" s="83"/>
      <c r="D2" s="83"/>
      <c r="E2" s="83"/>
      <c r="F2" s="1"/>
      <c r="G2" s="1"/>
      <c r="H2" s="1"/>
      <c r="I2" s="1"/>
      <c r="J2" s="1"/>
      <c r="K2" s="1"/>
    </row>
    <row r="3" spans="2:11" ht="17.25" x14ac:dyDescent="0.2">
      <c r="B3" s="84" t="s">
        <v>0</v>
      </c>
      <c r="C3" s="84"/>
      <c r="D3" s="84"/>
      <c r="E3" s="84"/>
      <c r="F3" s="1"/>
      <c r="G3" s="1"/>
      <c r="H3" s="1"/>
      <c r="I3" s="1"/>
      <c r="J3" s="1"/>
      <c r="K3" s="1"/>
    </row>
    <row r="4" spans="2:11" ht="18.75" x14ac:dyDescent="0.2">
      <c r="B4" s="85" t="s">
        <v>31</v>
      </c>
      <c r="C4" s="85"/>
      <c r="D4" s="85"/>
      <c r="E4" s="85"/>
      <c r="F4" s="1"/>
      <c r="G4" s="1"/>
      <c r="H4" s="1"/>
      <c r="I4" s="1"/>
      <c r="J4" s="1"/>
      <c r="K4" s="1"/>
    </row>
    <row r="5" spans="2:11" x14ac:dyDescent="0.15">
      <c r="B5" s="86" t="s">
        <v>76</v>
      </c>
      <c r="C5" s="86"/>
      <c r="D5" s="86"/>
      <c r="E5" s="86"/>
      <c r="F5" s="1"/>
      <c r="G5" s="1"/>
      <c r="H5" s="1"/>
      <c r="I5" s="1"/>
      <c r="J5" s="1"/>
      <c r="K5" s="1"/>
    </row>
    <row r="7" spans="2:11" ht="14.25" thickBot="1" x14ac:dyDescent="0.2">
      <c r="E7" s="37" t="s">
        <v>44</v>
      </c>
    </row>
    <row r="8" spans="2:11" ht="14.25" thickBot="1" x14ac:dyDescent="0.2">
      <c r="B8" s="41" t="s">
        <v>45</v>
      </c>
      <c r="C8" s="48" t="s">
        <v>48</v>
      </c>
      <c r="D8" s="48" t="s">
        <v>49</v>
      </c>
      <c r="E8" s="43" t="s">
        <v>46</v>
      </c>
    </row>
    <row r="9" spans="2:11" ht="14.25" thickBot="1" x14ac:dyDescent="0.2">
      <c r="B9" s="38" t="s">
        <v>11</v>
      </c>
      <c r="C9" s="42"/>
      <c r="D9" s="42"/>
      <c r="E9" s="39"/>
    </row>
    <row r="10" spans="2:11" ht="26.1" customHeight="1" x14ac:dyDescent="0.15">
      <c r="B10" s="44" t="s">
        <v>9</v>
      </c>
      <c r="C10" s="49">
        <f>SUM(C11:C14)</f>
        <v>14774382</v>
      </c>
      <c r="D10" s="49">
        <f>SUM(D11:D14)</f>
        <v>23422194</v>
      </c>
      <c r="E10" s="53">
        <f>SUM(E11:E14)</f>
        <v>-8647812</v>
      </c>
    </row>
    <row r="11" spans="2:11" ht="18" customHeight="1" x14ac:dyDescent="0.15">
      <c r="B11" s="45" t="s">
        <v>40</v>
      </c>
      <c r="C11" s="62">
        <v>10192095</v>
      </c>
      <c r="D11" s="62">
        <v>8375449</v>
      </c>
      <c r="E11" s="63">
        <f>+C11-D11</f>
        <v>1816646</v>
      </c>
    </row>
    <row r="12" spans="2:11" ht="18" customHeight="1" x14ac:dyDescent="0.15">
      <c r="B12" s="45" t="s">
        <v>41</v>
      </c>
      <c r="C12" s="62">
        <v>4224784</v>
      </c>
      <c r="D12" s="62">
        <v>6324721</v>
      </c>
      <c r="E12" s="63">
        <f>+C12-D12</f>
        <v>-2099937</v>
      </c>
    </row>
    <row r="13" spans="2:11" ht="18" customHeight="1" x14ac:dyDescent="0.15">
      <c r="B13" s="45" t="s">
        <v>42</v>
      </c>
      <c r="C13" s="71">
        <v>280100</v>
      </c>
      <c r="D13" s="71">
        <v>826369</v>
      </c>
      <c r="E13" s="63">
        <f>+C13-D13</f>
        <v>-546269</v>
      </c>
    </row>
    <row r="14" spans="2:11" ht="18" customHeight="1" x14ac:dyDescent="0.15">
      <c r="B14" s="46" t="s">
        <v>43</v>
      </c>
      <c r="C14" s="64">
        <v>77403</v>
      </c>
      <c r="D14" s="64">
        <v>7895655</v>
      </c>
      <c r="E14" s="65">
        <f>+C14-D14</f>
        <v>-7818252</v>
      </c>
    </row>
    <row r="15" spans="2:11" ht="26.1" customHeight="1" x14ac:dyDescent="0.15">
      <c r="B15" s="47" t="s">
        <v>35</v>
      </c>
      <c r="C15" s="50">
        <f>SUM(C16)</f>
        <v>9392554</v>
      </c>
      <c r="D15" s="50">
        <f>SUM(D16)</f>
        <v>8891781</v>
      </c>
      <c r="E15" s="55">
        <f>SUM(E16)</f>
        <v>500773</v>
      </c>
    </row>
    <row r="16" spans="2:11" ht="18" customHeight="1" x14ac:dyDescent="0.15">
      <c r="B16" s="46" t="s">
        <v>40</v>
      </c>
      <c r="C16" s="69">
        <v>9392554</v>
      </c>
      <c r="D16" s="69">
        <v>8891781</v>
      </c>
      <c r="E16" s="65">
        <f>+C16-D16</f>
        <v>500773</v>
      </c>
    </row>
    <row r="17" spans="2:5" ht="25.5" customHeight="1" thickBot="1" x14ac:dyDescent="0.2">
      <c r="B17" s="40" t="s">
        <v>47</v>
      </c>
      <c r="C17" s="51">
        <f>+C10+C15</f>
        <v>24166936</v>
      </c>
      <c r="D17" s="51">
        <f>+D10+D15</f>
        <v>32313975</v>
      </c>
      <c r="E17" s="56">
        <f>+E10+E15</f>
        <v>-8147039</v>
      </c>
    </row>
    <row r="18" spans="2:5" ht="14.25" thickBot="1" x14ac:dyDescent="0.2">
      <c r="B18" s="38" t="s">
        <v>12</v>
      </c>
      <c r="C18" s="42"/>
      <c r="D18" s="42"/>
      <c r="E18" s="58"/>
    </row>
    <row r="19" spans="2:5" ht="26.1" customHeight="1" x14ac:dyDescent="0.15">
      <c r="B19" s="52" t="s">
        <v>50</v>
      </c>
      <c r="C19" s="70">
        <f>+C15</f>
        <v>9392554</v>
      </c>
      <c r="D19" s="70">
        <v>8891781</v>
      </c>
      <c r="E19" s="53">
        <f>+C19-D19</f>
        <v>500773</v>
      </c>
    </row>
    <row r="20" spans="2:5" ht="26.1" customHeight="1" x14ac:dyDescent="0.15">
      <c r="B20" s="57" t="s">
        <v>52</v>
      </c>
      <c r="C20" s="59">
        <f>SUM(C21:C24)</f>
        <v>14774382</v>
      </c>
      <c r="D20" s="59">
        <f>SUM(D21:D24)</f>
        <v>23422194</v>
      </c>
      <c r="E20" s="54">
        <f>SUM(E21:E24)</f>
        <v>-8647812</v>
      </c>
    </row>
    <row r="21" spans="2:5" ht="18" customHeight="1" x14ac:dyDescent="0.15">
      <c r="B21" s="60" t="s">
        <v>55</v>
      </c>
      <c r="C21" s="71">
        <v>4228501</v>
      </c>
      <c r="D21" s="71">
        <v>6328438</v>
      </c>
      <c r="E21" s="63">
        <f>+C21-D21</f>
        <v>-2099937</v>
      </c>
    </row>
    <row r="22" spans="2:5" ht="18" customHeight="1" x14ac:dyDescent="0.15">
      <c r="B22" s="60" t="s">
        <v>56</v>
      </c>
      <c r="C22" s="62">
        <v>1620287</v>
      </c>
      <c r="D22" s="62">
        <v>7557629</v>
      </c>
      <c r="E22" s="63">
        <f>+C22-D22</f>
        <v>-5937342</v>
      </c>
    </row>
    <row r="23" spans="2:5" ht="18" customHeight="1" x14ac:dyDescent="0.15">
      <c r="B23" s="60" t="s">
        <v>57</v>
      </c>
      <c r="C23" s="68">
        <v>2577361</v>
      </c>
      <c r="D23" s="68">
        <v>3037361</v>
      </c>
      <c r="E23" s="63">
        <f>+C23-D23</f>
        <v>-460000</v>
      </c>
    </row>
    <row r="24" spans="2:5" ht="18" customHeight="1" x14ac:dyDescent="0.15">
      <c r="B24" s="61" t="s">
        <v>10</v>
      </c>
      <c r="C24" s="69">
        <v>6348233</v>
      </c>
      <c r="D24" s="69">
        <v>6498766</v>
      </c>
      <c r="E24" s="65">
        <f>+C24-D24</f>
        <v>-150533</v>
      </c>
    </row>
    <row r="25" spans="2:5" ht="25.5" customHeight="1" thickBot="1" x14ac:dyDescent="0.2">
      <c r="B25" s="40" t="s">
        <v>51</v>
      </c>
      <c r="C25" s="51">
        <f>+C19+C20</f>
        <v>24166936</v>
      </c>
      <c r="D25" s="51">
        <f>+D19+D20</f>
        <v>32313975</v>
      </c>
      <c r="E25" s="56">
        <f>+E19+E20</f>
        <v>-8147039</v>
      </c>
    </row>
    <row r="27" spans="2:5" x14ac:dyDescent="0.15">
      <c r="B27" s="74"/>
      <c r="C27" s="74"/>
      <c r="D27" s="74"/>
      <c r="E27" s="74"/>
    </row>
    <row r="28" spans="2:5" x14ac:dyDescent="0.15">
      <c r="B28" s="74"/>
      <c r="C28" s="74"/>
      <c r="D28" s="74"/>
      <c r="E28" s="74"/>
    </row>
    <row r="37" spans="3:3" x14ac:dyDescent="0.15">
      <c r="C37" s="73">
        <f>+C17-C25</f>
        <v>0</v>
      </c>
    </row>
  </sheetData>
  <mergeCells count="4">
    <mergeCell ref="B2:E2"/>
    <mergeCell ref="B3:E3"/>
    <mergeCell ref="B4:E4"/>
    <mergeCell ref="B5:E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収支計算書</vt:lpstr>
      <vt:lpstr>貸借対照表</vt:lpstr>
      <vt:lpstr>Sheet1</vt:lpstr>
      <vt:lpstr>収支計算書!Print_Area</vt:lpstr>
      <vt:lpstr>貸借対照表!Print_Area</vt:lpstr>
    </vt:vector>
  </TitlesOfParts>
  <Company>スクールシステムセンター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早稲田実業学校</dc:creator>
  <cp:lastModifiedBy>専務</cp:lastModifiedBy>
  <cp:lastPrinted>2018-05-07T23:21:03Z</cp:lastPrinted>
  <dcterms:created xsi:type="dcterms:W3CDTF">2002-03-27T06:14:50Z</dcterms:created>
  <dcterms:modified xsi:type="dcterms:W3CDTF">2018-05-31T01:54:29Z</dcterms:modified>
</cp:coreProperties>
</file>