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職員全員\校友会\会計\予算\"/>
    </mc:Choice>
  </mc:AlternateContent>
  <bookViews>
    <workbookView xWindow="60" yWindow="36" windowWidth="15336" windowHeight="733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Sheet1!$A$1:$F$43</definedName>
  </definedNames>
  <calcPr calcId="162913"/>
</workbook>
</file>

<file path=xl/calcChain.xml><?xml version="1.0" encoding="utf-8"?>
<calcChain xmlns="http://schemas.openxmlformats.org/spreadsheetml/2006/main">
  <c r="E40" i="1" l="1"/>
  <c r="E39" i="1" l="1"/>
  <c r="E15" i="1" l="1"/>
  <c r="E20" i="1" s="1"/>
  <c r="E36" i="1"/>
  <c r="D16" i="1"/>
  <c r="C20" i="1"/>
  <c r="C41" i="1"/>
  <c r="B20" i="1"/>
  <c r="B41" i="1"/>
  <c r="D35" i="1"/>
  <c r="D34" i="1"/>
  <c r="D33" i="1"/>
  <c r="D32" i="1"/>
  <c r="D31" i="1"/>
  <c r="D29" i="1"/>
  <c r="D28" i="1"/>
  <c r="D27" i="1"/>
  <c r="D26" i="1"/>
  <c r="D25" i="1"/>
  <c r="D23" i="1"/>
  <c r="D14" i="1"/>
  <c r="D12" i="1"/>
  <c r="D10" i="1"/>
  <c r="D9" i="1"/>
  <c r="E37" i="1" l="1"/>
  <c r="E41" i="1" s="1"/>
  <c r="E44" i="1" s="1"/>
  <c r="D41" i="1"/>
  <c r="D20" i="1"/>
</calcChain>
</file>

<file path=xl/sharedStrings.xml><?xml version="1.0" encoding="utf-8"?>
<sst xmlns="http://schemas.openxmlformats.org/spreadsheetml/2006/main" count="70" uniqueCount="61">
  <si>
    <t>収入の部</t>
    <rPh sb="0" eb="2">
      <t>シュウニュウ</t>
    </rPh>
    <rPh sb="3" eb="4">
      <t>ブ</t>
    </rPh>
    <phoneticPr fontId="2"/>
  </si>
  <si>
    <t>前年度繰越金</t>
    <rPh sb="0" eb="3">
      <t>ゼンネンド</t>
    </rPh>
    <rPh sb="3" eb="6">
      <t>クリコシキン</t>
    </rPh>
    <phoneticPr fontId="2"/>
  </si>
  <si>
    <t>入会金</t>
    <rPh sb="0" eb="3">
      <t>ニュウカイキン</t>
    </rPh>
    <phoneticPr fontId="2"/>
  </si>
  <si>
    <t>維持費</t>
    <rPh sb="0" eb="3">
      <t>イジヒ</t>
    </rPh>
    <phoneticPr fontId="2"/>
  </si>
  <si>
    <t>会合会費</t>
    <rPh sb="0" eb="2">
      <t>カイゴウ</t>
    </rPh>
    <rPh sb="2" eb="4">
      <t>カイヒ</t>
    </rPh>
    <phoneticPr fontId="2"/>
  </si>
  <si>
    <t>預金利息</t>
    <rPh sb="0" eb="2">
      <t>ヨキン</t>
    </rPh>
    <rPh sb="2" eb="4">
      <t>リソク</t>
    </rPh>
    <phoneticPr fontId="2"/>
  </si>
  <si>
    <t>収入の部合計</t>
    <rPh sb="0" eb="2">
      <t>シュウニュウ</t>
    </rPh>
    <rPh sb="3" eb="4">
      <t>ブ</t>
    </rPh>
    <rPh sb="4" eb="6">
      <t>ゴウケイ</t>
    </rPh>
    <phoneticPr fontId="2"/>
  </si>
  <si>
    <t>支出の部</t>
    <rPh sb="0" eb="2">
      <t>シシュツ</t>
    </rPh>
    <rPh sb="3" eb="4">
      <t>ブ</t>
    </rPh>
    <phoneticPr fontId="2"/>
  </si>
  <si>
    <t>通信費</t>
    <rPh sb="0" eb="3">
      <t>ツウシンヒ</t>
    </rPh>
    <phoneticPr fontId="2"/>
  </si>
  <si>
    <t>印刷費</t>
    <rPh sb="0" eb="3">
      <t>インサツヒ</t>
    </rPh>
    <phoneticPr fontId="2"/>
  </si>
  <si>
    <t>会議費</t>
    <rPh sb="0" eb="3">
      <t>カイギヒ</t>
    </rPh>
    <phoneticPr fontId="2"/>
  </si>
  <si>
    <t>会合費</t>
    <rPh sb="0" eb="2">
      <t>カイゴウ</t>
    </rPh>
    <rPh sb="2" eb="3">
      <t>ヒ</t>
    </rPh>
    <phoneticPr fontId="2"/>
  </si>
  <si>
    <t>補助費</t>
    <rPh sb="0" eb="3">
      <t>ホジョヒ</t>
    </rPh>
    <phoneticPr fontId="2"/>
  </si>
  <si>
    <t>渉外費</t>
    <rPh sb="0" eb="2">
      <t>ショウガイ</t>
    </rPh>
    <rPh sb="2" eb="3">
      <t>ヒ</t>
    </rPh>
    <phoneticPr fontId="2"/>
  </si>
  <si>
    <t>事務費</t>
    <rPh sb="0" eb="3">
      <t>ジムヒ</t>
    </rPh>
    <phoneticPr fontId="2"/>
  </si>
  <si>
    <t>雑費</t>
    <rPh sb="0" eb="2">
      <t>ザッピ</t>
    </rPh>
    <phoneticPr fontId="2"/>
  </si>
  <si>
    <t>基金への繰入額</t>
    <rPh sb="0" eb="2">
      <t>キキン</t>
    </rPh>
    <rPh sb="4" eb="7">
      <t>クリイレガク</t>
    </rPh>
    <phoneticPr fontId="2"/>
  </si>
  <si>
    <t>予備費</t>
    <rPh sb="0" eb="3">
      <t>ヨビヒ</t>
    </rPh>
    <phoneticPr fontId="2"/>
  </si>
  <si>
    <t>次年度繰越金</t>
    <rPh sb="0" eb="3">
      <t>ジネンド</t>
    </rPh>
    <rPh sb="3" eb="5">
      <t>クリコシ</t>
    </rPh>
    <rPh sb="5" eb="6">
      <t>キン</t>
    </rPh>
    <phoneticPr fontId="2"/>
  </si>
  <si>
    <t>支出の部合計</t>
    <rPh sb="0" eb="2">
      <t>シシュツ</t>
    </rPh>
    <rPh sb="3" eb="4">
      <t>ブ</t>
    </rPh>
    <rPh sb="4" eb="6">
      <t>ゴウケイ</t>
    </rPh>
    <phoneticPr fontId="2"/>
  </si>
  <si>
    <t>２００３．２現在</t>
    <rPh sb="6" eb="8">
      <t>ゲンザイ</t>
    </rPh>
    <phoneticPr fontId="2"/>
  </si>
  <si>
    <t>差額</t>
    <rPh sb="0" eb="2">
      <t>サガク</t>
    </rPh>
    <phoneticPr fontId="2"/>
  </si>
  <si>
    <t>広報費</t>
    <rPh sb="0" eb="3">
      <t>コウホウヒ</t>
    </rPh>
    <phoneticPr fontId="2"/>
  </si>
  <si>
    <t>－</t>
    <phoneticPr fontId="2"/>
  </si>
  <si>
    <t>摘    要</t>
    <rPh sb="0" eb="1">
      <t>チャク</t>
    </rPh>
    <rPh sb="5" eb="6">
      <t>ヨウ</t>
    </rPh>
    <phoneticPr fontId="2"/>
  </si>
  <si>
    <t>＠3000円×２，０００名（見込）</t>
    <rPh sb="14" eb="16">
      <t>ミコ</t>
    </rPh>
    <phoneticPr fontId="2"/>
  </si>
  <si>
    <t>摘    要</t>
  </si>
  <si>
    <t>前年度予算</t>
    <rPh sb="0" eb="3">
      <t>ゼンネンド</t>
    </rPh>
    <rPh sb="3" eb="5">
      <t>ヨサン</t>
    </rPh>
    <phoneticPr fontId="2"/>
  </si>
  <si>
    <t>早稲田実業学校校友会</t>
    <rPh sb="0" eb="7">
      <t>ワセダ</t>
    </rPh>
    <rPh sb="7" eb="10">
      <t>コウユウカイ</t>
    </rPh>
    <phoneticPr fontId="2"/>
  </si>
  <si>
    <t>今年度予算</t>
    <rPh sb="0" eb="3">
      <t>コンネンド</t>
    </rPh>
    <rPh sb="3" eb="5">
      <t>ヨサン</t>
    </rPh>
    <phoneticPr fontId="2"/>
  </si>
  <si>
    <t>収入小計</t>
    <rPh sb="0" eb="2">
      <t>シュウニュウ</t>
    </rPh>
    <rPh sb="2" eb="3">
      <t>ショウ</t>
    </rPh>
    <phoneticPr fontId="2"/>
  </si>
  <si>
    <t>支出小計</t>
    <rPh sb="0" eb="2">
      <t>シシュツ</t>
    </rPh>
    <rPh sb="2" eb="4">
      <t>ショウケイ</t>
    </rPh>
    <phoneticPr fontId="2"/>
  </si>
  <si>
    <t>一般会計基金への積立</t>
    <rPh sb="0" eb="2">
      <t>イッパン</t>
    </rPh>
    <rPh sb="2" eb="4">
      <t>カイケイ</t>
    </rPh>
    <rPh sb="4" eb="6">
      <t>キキン</t>
    </rPh>
    <rPh sb="8" eb="10">
      <t>ツミタテ</t>
    </rPh>
    <phoneticPr fontId="2"/>
  </si>
  <si>
    <t>収  支  予  算  書</t>
    <rPh sb="0" eb="1">
      <t>オサム</t>
    </rPh>
    <rPh sb="3" eb="4">
      <t>ササ</t>
    </rPh>
    <rPh sb="6" eb="7">
      <t>ヨ</t>
    </rPh>
    <rPh sb="9" eb="10">
      <t>サン</t>
    </rPh>
    <rPh sb="12" eb="13">
      <t>ショ</t>
    </rPh>
    <phoneticPr fontId="2"/>
  </si>
  <si>
    <t>クラブ同好会応援金募金</t>
    <rPh sb="3" eb="6">
      <t>ドウコウカイ</t>
    </rPh>
    <rPh sb="6" eb="8">
      <t>オウエン</t>
    </rPh>
    <rPh sb="8" eb="9">
      <t>キン</t>
    </rPh>
    <rPh sb="9" eb="11">
      <t>ボキン</t>
    </rPh>
    <phoneticPr fontId="2"/>
  </si>
  <si>
    <t>クラブ同好会応援金</t>
    <rPh sb="3" eb="6">
      <t>ドウコウカイ</t>
    </rPh>
    <rPh sb="6" eb="8">
      <t>オウエン</t>
    </rPh>
    <rPh sb="8" eb="9">
      <t>キン</t>
    </rPh>
    <phoneticPr fontId="2"/>
  </si>
  <si>
    <t>＠2000円×２，０００名（見込）</t>
    <rPh sb="14" eb="16">
      <t>ミコ</t>
    </rPh>
    <phoneticPr fontId="2"/>
  </si>
  <si>
    <t>基金利息</t>
    <rPh sb="0" eb="2">
      <t>キキン</t>
    </rPh>
    <rPh sb="2" eb="4">
      <t>リソク</t>
    </rPh>
    <phoneticPr fontId="2"/>
  </si>
  <si>
    <t>クラブ同好会応援繰越金</t>
    <rPh sb="3" eb="6">
      <t>ドウコウカイ</t>
    </rPh>
    <rPh sb="6" eb="8">
      <t>オウエン</t>
    </rPh>
    <rPh sb="8" eb="10">
      <t>クリコシ</t>
    </rPh>
    <rPh sb="10" eb="11">
      <t>キン</t>
    </rPh>
    <phoneticPr fontId="2"/>
  </si>
  <si>
    <t>80周年記念事業繰越金</t>
    <rPh sb="2" eb="4">
      <t>シュウネン</t>
    </rPh>
    <rPh sb="4" eb="6">
      <t>キネン</t>
    </rPh>
    <rPh sb="6" eb="8">
      <t>ジギョウ</t>
    </rPh>
    <rPh sb="8" eb="10">
      <t>クリコシ</t>
    </rPh>
    <rPh sb="10" eb="11">
      <t>キン</t>
    </rPh>
    <phoneticPr fontId="2"/>
  </si>
  <si>
    <t>甲子園寄付繰越金</t>
    <rPh sb="0" eb="3">
      <t>コウシエン</t>
    </rPh>
    <rPh sb="3" eb="5">
      <t>キフ</t>
    </rPh>
    <rPh sb="5" eb="8">
      <t>クリコシキン</t>
    </rPh>
    <phoneticPr fontId="2"/>
  </si>
  <si>
    <t>慶祝費</t>
    <rPh sb="0" eb="2">
      <t>ケイシュク</t>
    </rPh>
    <rPh sb="2" eb="3">
      <t>ヒ</t>
    </rPh>
    <phoneticPr fontId="2"/>
  </si>
  <si>
    <t>役員会、代議員会、常任幹事会等の開催費用</t>
    <rPh sb="0" eb="3">
      <t>ヤクインカイ</t>
    </rPh>
    <rPh sb="4" eb="7">
      <t>ダイギイン</t>
    </rPh>
    <rPh sb="7" eb="8">
      <t>カイ</t>
    </rPh>
    <rPh sb="9" eb="11">
      <t>ジョウニン</t>
    </rPh>
    <rPh sb="11" eb="14">
      <t>カンジカイ</t>
    </rPh>
    <rPh sb="14" eb="15">
      <t>トウ</t>
    </rPh>
    <rPh sb="16" eb="18">
      <t>カイサイ</t>
    </rPh>
    <rPh sb="18" eb="20">
      <t>ヒヨウ</t>
    </rPh>
    <phoneticPr fontId="2"/>
  </si>
  <si>
    <t>関西支部補助費等</t>
    <rPh sb="0" eb="2">
      <t>カンサイ</t>
    </rPh>
    <rPh sb="2" eb="4">
      <t>シブ</t>
    </rPh>
    <rPh sb="4" eb="7">
      <t>ホジョヒ</t>
    </rPh>
    <rPh sb="7" eb="8">
      <t>ナド</t>
    </rPh>
    <phoneticPr fontId="2"/>
  </si>
  <si>
    <t>校友会活動の活性化や母校クラブ同好会への支援などに充てる。</t>
    <rPh sb="0" eb="2">
      <t>コウユウ</t>
    </rPh>
    <rPh sb="2" eb="3">
      <t>カイ</t>
    </rPh>
    <rPh sb="3" eb="5">
      <t>カツドウ</t>
    </rPh>
    <rPh sb="6" eb="9">
      <t>カッセイカ</t>
    </rPh>
    <rPh sb="10" eb="12">
      <t>ボコウ</t>
    </rPh>
    <rPh sb="15" eb="18">
      <t>ドウコウカイ</t>
    </rPh>
    <rPh sb="20" eb="22">
      <t>シエン</t>
    </rPh>
    <rPh sb="25" eb="26">
      <t>ア</t>
    </rPh>
    <phoneticPr fontId="2"/>
  </si>
  <si>
    <t>傘寿祝</t>
    <rPh sb="0" eb="2">
      <t>サンジュ</t>
    </rPh>
    <rPh sb="2" eb="3">
      <t>イワイ</t>
    </rPh>
    <phoneticPr fontId="2"/>
  </si>
  <si>
    <t>維持費等振込手数料（値上げ）20万円、
ﾃﾞｰﾀﾍﾞｰｽｿﾌﾄ年間保守料10万円</t>
    <rPh sb="0" eb="3">
      <t>イジヒ</t>
    </rPh>
    <rPh sb="3" eb="4">
      <t>トウ</t>
    </rPh>
    <rPh sb="4" eb="6">
      <t>フリコミ</t>
    </rPh>
    <rPh sb="6" eb="9">
      <t>テスウリョウ</t>
    </rPh>
    <rPh sb="10" eb="12">
      <t>ネア</t>
    </rPh>
    <rPh sb="16" eb="18">
      <t>マンエン</t>
    </rPh>
    <phoneticPr fontId="2"/>
  </si>
  <si>
    <t>２０２０年度</t>
    <rPh sb="4" eb="6">
      <t>ネンド</t>
    </rPh>
    <phoneticPr fontId="2"/>
  </si>
  <si>
    <t>２０２０年４月  １日から</t>
    <rPh sb="4" eb="5">
      <t>ネン</t>
    </rPh>
    <rPh sb="6" eb="7">
      <t>ガツ</t>
    </rPh>
    <rPh sb="10" eb="11">
      <t>ニチ</t>
    </rPh>
    <phoneticPr fontId="2"/>
  </si>
  <si>
    <t>２０２１年３月３１日まで</t>
    <rPh sb="4" eb="5">
      <t>ネン</t>
    </rPh>
    <rPh sb="6" eb="7">
      <t>ガツ</t>
    </rPh>
    <rPh sb="9" eb="10">
      <t>ニチ</t>
    </rPh>
    <phoneticPr fontId="2"/>
  </si>
  <si>
    <t>＠5000円×卒業生４４０名</t>
    <rPh sb="5" eb="6">
      <t>エン</t>
    </rPh>
    <rPh sb="7" eb="10">
      <t>ソツギョウセイ</t>
    </rPh>
    <rPh sb="13" eb="14">
      <t>メイ</t>
    </rPh>
    <phoneticPr fontId="2"/>
  </si>
  <si>
    <t>　　同上</t>
    <rPh sb="2" eb="4">
      <t>ドウジョウ</t>
    </rPh>
    <phoneticPr fontId="2"/>
  </si>
  <si>
    <t>慶弔費60万円、卒業記念品３年間分60万円</t>
    <rPh sb="0" eb="2">
      <t>ケイチョウ</t>
    </rPh>
    <rPh sb="2" eb="3">
      <t>ヒ</t>
    </rPh>
    <rPh sb="5" eb="7">
      <t>マンエン</t>
    </rPh>
    <rPh sb="8" eb="10">
      <t>ソツギョウ</t>
    </rPh>
    <rPh sb="10" eb="13">
      <t>キネンヒン</t>
    </rPh>
    <rPh sb="14" eb="16">
      <t>ネンカン</t>
    </rPh>
    <rPh sb="16" eb="17">
      <t>ブン</t>
    </rPh>
    <rPh sb="19" eb="21">
      <t>マンエン</t>
    </rPh>
    <phoneticPr fontId="2"/>
  </si>
  <si>
    <t>新年会80万円・合同会10万円</t>
    <rPh sb="0" eb="3">
      <t>シンネンカイ</t>
    </rPh>
    <rPh sb="5" eb="7">
      <t>マンエン</t>
    </rPh>
    <rPh sb="8" eb="10">
      <t>ゴウドウ</t>
    </rPh>
    <rPh sb="10" eb="11">
      <t>カイ</t>
    </rPh>
    <rPh sb="13" eb="15">
      <t>マンエン</t>
    </rPh>
    <phoneticPr fontId="2"/>
  </si>
  <si>
    <t>維持費趣意書、封筒、振込用紙(ｺﾝﾋﾞﾆ対応）等の印刷</t>
    <rPh sb="0" eb="3">
      <t>イジヒ</t>
    </rPh>
    <rPh sb="3" eb="6">
      <t>シュイショ</t>
    </rPh>
    <rPh sb="7" eb="9">
      <t>フウトウ</t>
    </rPh>
    <rPh sb="10" eb="12">
      <t>フリコミ</t>
    </rPh>
    <rPh sb="12" eb="14">
      <t>ヨウシ</t>
    </rPh>
    <rPh sb="20" eb="22">
      <t>タイオウ</t>
    </rPh>
    <rPh sb="23" eb="24">
      <t>ナド</t>
    </rPh>
    <rPh sb="25" eb="27">
      <t>インサツ</t>
    </rPh>
    <phoneticPr fontId="2"/>
  </si>
  <si>
    <t>新年会70万円、合同会20万円</t>
    <rPh sb="0" eb="3">
      <t>シンネンカイ</t>
    </rPh>
    <rPh sb="5" eb="7">
      <t>マンエン</t>
    </rPh>
    <rPh sb="8" eb="10">
      <t>ゴウドウ</t>
    </rPh>
    <rPh sb="10" eb="11">
      <t>カイ</t>
    </rPh>
    <rPh sb="13" eb="15">
      <t>マンエン</t>
    </rPh>
    <phoneticPr fontId="2"/>
  </si>
  <si>
    <t>全国大会出場クラブへの補助（夏の大会中止）</t>
    <rPh sb="0" eb="2">
      <t>ゼンコク</t>
    </rPh>
    <rPh sb="2" eb="4">
      <t>タイカイ</t>
    </rPh>
    <rPh sb="4" eb="6">
      <t>シュツジョウ</t>
    </rPh>
    <rPh sb="11" eb="13">
      <t>ホジョ</t>
    </rPh>
    <rPh sb="14" eb="15">
      <t>ナツ</t>
    </rPh>
    <rPh sb="16" eb="18">
      <t>タイカイ</t>
    </rPh>
    <rPh sb="18" eb="20">
      <t>チュウシ</t>
    </rPh>
    <phoneticPr fontId="2"/>
  </si>
  <si>
    <t>※夏の全国大会中止、秋の校友大会中止</t>
    <rPh sb="1" eb="2">
      <t>ナツ</t>
    </rPh>
    <rPh sb="3" eb="5">
      <t>ゼンコク</t>
    </rPh>
    <rPh sb="5" eb="7">
      <t>タイカイ</t>
    </rPh>
    <rPh sb="7" eb="9">
      <t>チュウシ</t>
    </rPh>
    <rPh sb="10" eb="11">
      <t>アキ</t>
    </rPh>
    <rPh sb="12" eb="14">
      <t>コウユウ</t>
    </rPh>
    <rPh sb="14" eb="16">
      <t>タイカイ</t>
    </rPh>
    <rPh sb="16" eb="18">
      <t>チュウシ</t>
    </rPh>
    <phoneticPr fontId="2"/>
  </si>
  <si>
    <t>2019年度決算の次年度繰越金額</t>
    <rPh sb="4" eb="6">
      <t>ネンド</t>
    </rPh>
    <rPh sb="6" eb="8">
      <t>ケッサン</t>
    </rPh>
    <rPh sb="9" eb="12">
      <t>ジネンド</t>
    </rPh>
    <rPh sb="12" eb="14">
      <t>クリコシ</t>
    </rPh>
    <rPh sb="14" eb="16">
      <t>キンガク</t>
    </rPh>
    <phoneticPr fontId="2"/>
  </si>
  <si>
    <t>校友会たより、維持費納入、新年会案内等発送</t>
    <rPh sb="0" eb="3">
      <t>コウユウカイ</t>
    </rPh>
    <rPh sb="7" eb="10">
      <t>イジヒ</t>
    </rPh>
    <rPh sb="10" eb="12">
      <t>ノウニュウ</t>
    </rPh>
    <rPh sb="18" eb="19">
      <t>トウ</t>
    </rPh>
    <rPh sb="19" eb="21">
      <t>ハッソウ</t>
    </rPh>
    <phoneticPr fontId="2"/>
  </si>
  <si>
    <t>校友会たより印刷80万円、ﾎｰﾑﾍﾟｰｼﾞ年間管理費15万円、その他</t>
    <rPh sb="0" eb="2">
      <t>コウユウ</t>
    </rPh>
    <rPh sb="2" eb="3">
      <t>カイ</t>
    </rPh>
    <rPh sb="6" eb="8">
      <t>インサツ</t>
    </rPh>
    <rPh sb="10" eb="12">
      <t>マンエン</t>
    </rPh>
    <rPh sb="21" eb="23">
      <t>ネンカン</t>
    </rPh>
    <rPh sb="23" eb="26">
      <t>カンリヒ</t>
    </rPh>
    <rPh sb="28" eb="30">
      <t>マンエン</t>
    </rPh>
    <rPh sb="33" eb="34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</si>
</sst>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i/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 applyAlignment="1">
      <alignment horizontal="center" vertical="center"/>
    </xf>
    <xf numFmtId="38" fontId="0" fillId="0" borderId="1" xfId="1" applyFont="1" applyBorder="1"/>
    <xf numFmtId="38" fontId="3" fillId="0" borderId="1" xfId="1" applyFont="1" applyBorder="1" applyAlignment="1">
      <alignment vertical="center"/>
    </xf>
    <xf numFmtId="0" fontId="0" fillId="0" borderId="2" xfId="0" applyBorder="1" applyAlignment="1">
      <alignment horizontal="distributed"/>
    </xf>
    <xf numFmtId="38" fontId="0" fillId="0" borderId="3" xfId="1" applyFont="1" applyBorder="1"/>
    <xf numFmtId="38" fontId="0" fillId="0" borderId="1" xfId="1" quotePrefix="1" applyFont="1" applyBorder="1" applyAlignment="1">
      <alignment horizontal="right"/>
    </xf>
    <xf numFmtId="38" fontId="3" fillId="0" borderId="1" xfId="1" applyFont="1" applyBorder="1"/>
    <xf numFmtId="38" fontId="0" fillId="0" borderId="1" xfId="0" applyNumberFormat="1" applyBorder="1"/>
    <xf numFmtId="0" fontId="0" fillId="0" borderId="1" xfId="0" applyBorder="1" applyAlignment="1">
      <alignment horizontal="center"/>
    </xf>
    <xf numFmtId="38" fontId="0" fillId="0" borderId="1" xfId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7" fillId="0" borderId="1" xfId="1" applyFont="1" applyBorder="1"/>
    <xf numFmtId="38" fontId="7" fillId="0" borderId="1" xfId="0" applyNumberFormat="1" applyFont="1" applyBorder="1"/>
    <xf numFmtId="38" fontId="7" fillId="0" borderId="1" xfId="1" quotePrefix="1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0" fontId="0" fillId="0" borderId="0" xfId="0" applyBorder="1"/>
    <xf numFmtId="38" fontId="0" fillId="0" borderId="2" xfId="0" applyNumberFormat="1" applyBorder="1"/>
    <xf numFmtId="38" fontId="8" fillId="0" borderId="2" xfId="0" applyNumberFormat="1" applyFont="1" applyBorder="1"/>
    <xf numFmtId="38" fontId="3" fillId="0" borderId="2" xfId="1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38" fontId="0" fillId="0" borderId="2" xfId="0" applyNumberFormat="1" applyFill="1" applyBorder="1"/>
    <xf numFmtId="38" fontId="9" fillId="0" borderId="1" xfId="1" quotePrefix="1" applyFont="1" applyBorder="1"/>
    <xf numFmtId="38" fontId="9" fillId="0" borderId="1" xfId="1" applyFont="1" applyBorder="1"/>
    <xf numFmtId="38" fontId="10" fillId="0" borderId="1" xfId="1" applyFont="1" applyBorder="1" applyAlignment="1">
      <alignment vertical="center"/>
    </xf>
    <xf numFmtId="0" fontId="9" fillId="0" borderId="4" xfId="0" applyFont="1" applyBorder="1"/>
    <xf numFmtId="0" fontId="9" fillId="0" borderId="1" xfId="0" applyFont="1" applyBorder="1" applyAlignment="1">
      <alignment horizontal="center" vertical="center"/>
    </xf>
    <xf numFmtId="38" fontId="9" fillId="0" borderId="1" xfId="1" applyFont="1" applyBorder="1" applyAlignment="1">
      <alignment horizontal="left"/>
    </xf>
    <xf numFmtId="38" fontId="9" fillId="0" borderId="1" xfId="0" applyNumberFormat="1" applyFont="1" applyBorder="1" applyAlignment="1">
      <alignment vertical="center"/>
    </xf>
    <xf numFmtId="38" fontId="10" fillId="0" borderId="1" xfId="0" applyNumberFormat="1" applyFont="1" applyBorder="1" applyAlignment="1">
      <alignment vertical="center"/>
    </xf>
    <xf numFmtId="38" fontId="9" fillId="0" borderId="1" xfId="1" applyFont="1" applyBorder="1" applyAlignment="1">
      <alignment wrapText="1"/>
    </xf>
    <xf numFmtId="38" fontId="0" fillId="0" borderId="0" xfId="0" applyNumberFormat="1"/>
    <xf numFmtId="38" fontId="0" fillId="0" borderId="1" xfId="1" applyFont="1" applyBorder="1" applyAlignment="1">
      <alignment vertical="center"/>
    </xf>
    <xf numFmtId="38" fontId="0" fillId="0" borderId="1" xfId="0" applyNumberFormat="1" applyBorder="1" applyAlignment="1">
      <alignment vertical="center"/>
    </xf>
    <xf numFmtId="38" fontId="0" fillId="0" borderId="2" xfId="0" applyNumberFormat="1" applyBorder="1" applyAlignment="1">
      <alignment vertical="center"/>
    </xf>
    <xf numFmtId="38" fontId="9" fillId="0" borderId="1" xfId="1" applyFont="1" applyBorder="1" applyAlignment="1">
      <alignment vertical="center" wrapText="1"/>
    </xf>
    <xf numFmtId="38" fontId="0" fillId="0" borderId="1" xfId="1" quotePrefix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/>
    <xf numFmtId="38" fontId="9" fillId="0" borderId="1" xfId="1" applyFont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topLeftCell="A7" workbookViewId="0">
      <selection activeCell="F24" sqref="F24"/>
    </sheetView>
  </sheetViews>
  <sheetFormatPr defaultRowHeight="13.2" x14ac:dyDescent="0.2"/>
  <cols>
    <col min="1" max="1" width="31.6640625" customWidth="1"/>
    <col min="2" max="2" width="17.88671875" hidden="1" customWidth="1"/>
    <col min="3" max="3" width="18.21875" hidden="1" customWidth="1"/>
    <col min="4" max="4" width="18" hidden="1" customWidth="1"/>
    <col min="5" max="5" width="18" customWidth="1"/>
    <col min="6" max="6" width="52" customWidth="1"/>
  </cols>
  <sheetData>
    <row r="1" spans="1:7" x14ac:dyDescent="0.2">
      <c r="A1" s="40" t="s">
        <v>47</v>
      </c>
      <c r="B1" s="40"/>
      <c r="C1" s="40"/>
      <c r="D1" s="40"/>
      <c r="E1" s="40"/>
      <c r="F1" s="40"/>
    </row>
    <row r="2" spans="1:7" ht="16.2" x14ac:dyDescent="0.2">
      <c r="A2" s="41" t="s">
        <v>28</v>
      </c>
      <c r="B2" s="41"/>
      <c r="C2" s="41"/>
      <c r="D2" s="41"/>
      <c r="E2" s="41"/>
      <c r="F2" s="41"/>
    </row>
    <row r="3" spans="1:7" ht="19.2" x14ac:dyDescent="0.25">
      <c r="A3" s="42" t="s">
        <v>33</v>
      </c>
      <c r="B3" s="42"/>
      <c r="C3" s="42"/>
      <c r="D3" s="42"/>
      <c r="E3" s="42"/>
      <c r="F3" s="42"/>
    </row>
    <row r="4" spans="1:7" x14ac:dyDescent="0.2">
      <c r="A4" s="39" t="s">
        <v>48</v>
      </c>
      <c r="B4" s="39"/>
      <c r="C4" s="39"/>
      <c r="D4" s="39"/>
      <c r="E4" s="39"/>
      <c r="F4" s="39"/>
    </row>
    <row r="5" spans="1:7" x14ac:dyDescent="0.2">
      <c r="A5" s="39" t="s">
        <v>49</v>
      </c>
      <c r="B5" s="39"/>
      <c r="C5" s="39"/>
      <c r="D5" s="39"/>
      <c r="E5" s="39"/>
      <c r="F5" s="39"/>
    </row>
    <row r="8" spans="1:7" ht="18" customHeight="1" x14ac:dyDescent="0.2">
      <c r="A8" s="1" t="s">
        <v>0</v>
      </c>
      <c r="B8" s="1" t="s">
        <v>27</v>
      </c>
      <c r="C8" s="9" t="s">
        <v>20</v>
      </c>
      <c r="D8" s="9" t="s">
        <v>21</v>
      </c>
      <c r="E8" s="15" t="s">
        <v>29</v>
      </c>
      <c r="F8" s="1" t="s">
        <v>24</v>
      </c>
      <c r="G8" s="17"/>
    </row>
    <row r="9" spans="1:7" ht="18" customHeight="1" x14ac:dyDescent="0.2">
      <c r="A9" s="9" t="s">
        <v>2</v>
      </c>
      <c r="B9" s="2">
        <v>1660000</v>
      </c>
      <c r="C9" s="2">
        <v>0</v>
      </c>
      <c r="D9" s="8">
        <f t="shared" ref="D9:D20" si="0">+B9-C9</f>
        <v>1660000</v>
      </c>
      <c r="E9" s="18">
        <v>2200000</v>
      </c>
      <c r="F9" s="24" t="s">
        <v>50</v>
      </c>
      <c r="G9" s="17"/>
    </row>
    <row r="10" spans="1:7" ht="18" customHeight="1" x14ac:dyDescent="0.2">
      <c r="A10" s="9" t="s">
        <v>3</v>
      </c>
      <c r="B10" s="2">
        <v>6000000</v>
      </c>
      <c r="C10" s="2">
        <v>5116000</v>
      </c>
      <c r="D10" s="8">
        <f t="shared" si="0"/>
        <v>884000</v>
      </c>
      <c r="E10" s="18">
        <v>6000000</v>
      </c>
      <c r="F10" s="24" t="s">
        <v>25</v>
      </c>
      <c r="G10" s="17"/>
    </row>
    <row r="11" spans="1:7" ht="18" customHeight="1" x14ac:dyDescent="0.2">
      <c r="A11" s="9" t="s">
        <v>34</v>
      </c>
      <c r="B11" s="2"/>
      <c r="C11" s="2"/>
      <c r="D11" s="8"/>
      <c r="E11" s="18">
        <v>4000000</v>
      </c>
      <c r="F11" s="24" t="s">
        <v>36</v>
      </c>
      <c r="G11" s="17"/>
    </row>
    <row r="12" spans="1:7" ht="18" customHeight="1" x14ac:dyDescent="0.2">
      <c r="A12" s="9" t="s">
        <v>4</v>
      </c>
      <c r="B12" s="2">
        <v>2200000</v>
      </c>
      <c r="C12" s="2">
        <v>1520000</v>
      </c>
      <c r="D12" s="8">
        <f t="shared" si="0"/>
        <v>680000</v>
      </c>
      <c r="E12" s="18">
        <v>900000</v>
      </c>
      <c r="F12" s="25" t="s">
        <v>53</v>
      </c>
      <c r="G12" s="17"/>
    </row>
    <row r="13" spans="1:7" ht="18" customHeight="1" x14ac:dyDescent="0.2">
      <c r="A13" s="9" t="s">
        <v>37</v>
      </c>
      <c r="B13" s="2"/>
      <c r="C13" s="2"/>
      <c r="D13" s="8"/>
      <c r="E13" s="18">
        <v>500</v>
      </c>
      <c r="F13" s="25"/>
      <c r="G13" s="17"/>
    </row>
    <row r="14" spans="1:7" ht="18" customHeight="1" x14ac:dyDescent="0.2">
      <c r="A14" s="9" t="s">
        <v>5</v>
      </c>
      <c r="B14" s="2">
        <v>1000</v>
      </c>
      <c r="C14" s="2">
        <v>0</v>
      </c>
      <c r="D14" s="8">
        <f t="shared" si="0"/>
        <v>1000</v>
      </c>
      <c r="E14" s="18">
        <v>100</v>
      </c>
      <c r="F14" s="25"/>
      <c r="G14" s="17"/>
    </row>
    <row r="15" spans="1:7" ht="18" customHeight="1" x14ac:dyDescent="0.2">
      <c r="A15" s="22" t="s">
        <v>30</v>
      </c>
      <c r="B15" s="12"/>
      <c r="C15" s="12"/>
      <c r="D15" s="13"/>
      <c r="E15" s="19">
        <f>SUM(E9:E14)</f>
        <v>13100600</v>
      </c>
      <c r="F15" s="25"/>
      <c r="G15" s="17"/>
    </row>
    <row r="16" spans="1:7" ht="18" customHeight="1" x14ac:dyDescent="0.2">
      <c r="A16" s="9" t="s">
        <v>1</v>
      </c>
      <c r="B16" s="2">
        <v>3270038</v>
      </c>
      <c r="C16" s="2">
        <v>3270038</v>
      </c>
      <c r="D16" s="8">
        <f>+B16-C16</f>
        <v>0</v>
      </c>
      <c r="E16" s="23">
        <v>5840500</v>
      </c>
      <c r="F16" s="32" t="s">
        <v>58</v>
      </c>
      <c r="G16" s="17"/>
    </row>
    <row r="17" spans="1:7" ht="18" customHeight="1" x14ac:dyDescent="0.2">
      <c r="A17" s="9" t="s">
        <v>38</v>
      </c>
      <c r="B17" s="2"/>
      <c r="C17" s="2"/>
      <c r="D17" s="8"/>
      <c r="E17" s="23">
        <v>0</v>
      </c>
      <c r="F17" s="32" t="s">
        <v>51</v>
      </c>
      <c r="G17" s="17"/>
    </row>
    <row r="18" spans="1:7" ht="18" customHeight="1" x14ac:dyDescent="0.2">
      <c r="A18" s="9" t="s">
        <v>40</v>
      </c>
      <c r="B18" s="2"/>
      <c r="C18" s="2"/>
      <c r="D18" s="8"/>
      <c r="E18" s="23">
        <v>1620000</v>
      </c>
      <c r="F18" s="32" t="s">
        <v>51</v>
      </c>
      <c r="G18" s="17"/>
    </row>
    <row r="19" spans="1:7" ht="18" customHeight="1" x14ac:dyDescent="0.2">
      <c r="A19" s="9" t="s">
        <v>39</v>
      </c>
      <c r="B19" s="2"/>
      <c r="C19" s="2"/>
      <c r="D19" s="8"/>
      <c r="E19" s="23">
        <v>677000</v>
      </c>
      <c r="F19" s="32" t="s">
        <v>51</v>
      </c>
      <c r="G19" s="17"/>
    </row>
    <row r="20" spans="1:7" ht="18" customHeight="1" x14ac:dyDescent="0.2">
      <c r="A20" s="11" t="s">
        <v>6</v>
      </c>
      <c r="B20" s="3">
        <f>SUM(B9:B14)</f>
        <v>9861000</v>
      </c>
      <c r="C20" s="7">
        <f>SUM(C9:C14)</f>
        <v>6636000</v>
      </c>
      <c r="D20" s="7">
        <f t="shared" si="0"/>
        <v>3225000</v>
      </c>
      <c r="E20" s="20">
        <f>SUM(E15:E19)</f>
        <v>21238100</v>
      </c>
      <c r="F20" s="26"/>
      <c r="G20" s="17"/>
    </row>
    <row r="21" spans="1:7" ht="18" customHeight="1" x14ac:dyDescent="0.2">
      <c r="A21" s="4"/>
      <c r="B21" s="5"/>
      <c r="F21" s="27"/>
      <c r="G21" s="17"/>
    </row>
    <row r="22" spans="1:7" ht="18" customHeight="1" x14ac:dyDescent="0.2">
      <c r="A22" s="1" t="s">
        <v>7</v>
      </c>
      <c r="B22" s="1" t="s">
        <v>27</v>
      </c>
      <c r="C22" s="9" t="s">
        <v>20</v>
      </c>
      <c r="D22" s="9" t="s">
        <v>21</v>
      </c>
      <c r="E22" s="15" t="s">
        <v>29</v>
      </c>
      <c r="F22" s="28" t="s">
        <v>26</v>
      </c>
      <c r="G22" s="17"/>
    </row>
    <row r="23" spans="1:7" ht="18" customHeight="1" x14ac:dyDescent="0.2">
      <c r="A23" s="9" t="s">
        <v>8</v>
      </c>
      <c r="B23" s="2">
        <v>3500000</v>
      </c>
      <c r="C23" s="2">
        <v>1693812</v>
      </c>
      <c r="D23" s="8">
        <f t="shared" ref="D23:D41" si="1">+B23-C23</f>
        <v>1806188</v>
      </c>
      <c r="E23" s="18">
        <v>1500000</v>
      </c>
      <c r="F23" s="25" t="s">
        <v>59</v>
      </c>
      <c r="G23" s="17"/>
    </row>
    <row r="24" spans="1:7" ht="24" x14ac:dyDescent="0.2">
      <c r="A24" s="9" t="s">
        <v>22</v>
      </c>
      <c r="B24" s="10" t="s">
        <v>23</v>
      </c>
      <c r="C24" s="2"/>
      <c r="D24" s="8"/>
      <c r="E24" s="18">
        <v>1000000</v>
      </c>
      <c r="F24" s="44" t="s">
        <v>60</v>
      </c>
      <c r="G24" s="17"/>
    </row>
    <row r="25" spans="1:7" ht="18" customHeight="1" x14ac:dyDescent="0.2">
      <c r="A25" s="9" t="s">
        <v>9</v>
      </c>
      <c r="B25" s="2">
        <v>850000</v>
      </c>
      <c r="C25" s="2">
        <v>727072</v>
      </c>
      <c r="D25" s="8">
        <f t="shared" si="1"/>
        <v>122928</v>
      </c>
      <c r="E25" s="18">
        <v>1000000</v>
      </c>
      <c r="F25" s="25" t="s">
        <v>54</v>
      </c>
      <c r="G25" s="17"/>
    </row>
    <row r="26" spans="1:7" ht="18" customHeight="1" x14ac:dyDescent="0.2">
      <c r="A26" s="9" t="s">
        <v>10</v>
      </c>
      <c r="B26" s="2">
        <v>300000</v>
      </c>
      <c r="C26" s="2">
        <v>215985</v>
      </c>
      <c r="D26" s="8">
        <f t="shared" si="1"/>
        <v>84015</v>
      </c>
      <c r="E26" s="18">
        <v>150000</v>
      </c>
      <c r="F26" s="25" t="s">
        <v>42</v>
      </c>
      <c r="G26" s="17"/>
    </row>
    <row r="27" spans="1:7" ht="18" customHeight="1" x14ac:dyDescent="0.2">
      <c r="A27" s="9" t="s">
        <v>11</v>
      </c>
      <c r="B27" s="2">
        <v>2000000</v>
      </c>
      <c r="C27" s="2">
        <v>1482555</v>
      </c>
      <c r="D27" s="8">
        <f t="shared" si="1"/>
        <v>517445</v>
      </c>
      <c r="E27" s="18">
        <v>900000</v>
      </c>
      <c r="F27" s="25" t="s">
        <v>55</v>
      </c>
      <c r="G27" s="17"/>
    </row>
    <row r="28" spans="1:7" ht="18" customHeight="1" x14ac:dyDescent="0.2">
      <c r="A28" s="9" t="s">
        <v>12</v>
      </c>
      <c r="B28" s="2">
        <v>450000</v>
      </c>
      <c r="C28" s="2">
        <v>390000</v>
      </c>
      <c r="D28" s="8">
        <f t="shared" si="1"/>
        <v>60000</v>
      </c>
      <c r="E28" s="18">
        <v>300000</v>
      </c>
      <c r="F28" s="25" t="s">
        <v>43</v>
      </c>
      <c r="G28" s="17"/>
    </row>
    <row r="29" spans="1:7" ht="18" customHeight="1" x14ac:dyDescent="0.2">
      <c r="A29" s="9" t="s">
        <v>13</v>
      </c>
      <c r="B29" s="2">
        <v>600000</v>
      </c>
      <c r="C29" s="2">
        <v>194270</v>
      </c>
      <c r="D29" s="8">
        <f t="shared" si="1"/>
        <v>405730</v>
      </c>
      <c r="E29" s="18">
        <v>1200000</v>
      </c>
      <c r="F29" s="25" t="s">
        <v>52</v>
      </c>
      <c r="G29" s="17"/>
    </row>
    <row r="30" spans="1:7" ht="18" customHeight="1" x14ac:dyDescent="0.2">
      <c r="A30" s="9" t="s">
        <v>41</v>
      </c>
      <c r="B30" s="2"/>
      <c r="C30" s="2"/>
      <c r="D30" s="8"/>
      <c r="E30" s="18">
        <v>300000</v>
      </c>
      <c r="F30" s="25" t="s">
        <v>45</v>
      </c>
      <c r="G30" s="17"/>
    </row>
    <row r="31" spans="1:7" ht="24" x14ac:dyDescent="0.2">
      <c r="A31" s="1" t="s">
        <v>14</v>
      </c>
      <c r="B31" s="34">
        <v>300000</v>
      </c>
      <c r="C31" s="34">
        <v>382128</v>
      </c>
      <c r="D31" s="35">
        <f t="shared" si="1"/>
        <v>-82128</v>
      </c>
      <c r="E31" s="36">
        <v>300000</v>
      </c>
      <c r="F31" s="37" t="s">
        <v>46</v>
      </c>
      <c r="G31" s="17"/>
    </row>
    <row r="32" spans="1:7" ht="18" customHeight="1" x14ac:dyDescent="0.2">
      <c r="A32" s="9" t="s">
        <v>15</v>
      </c>
      <c r="B32" s="2">
        <v>300000</v>
      </c>
      <c r="C32" s="2">
        <v>100000</v>
      </c>
      <c r="D32" s="8">
        <f t="shared" si="1"/>
        <v>200000</v>
      </c>
      <c r="E32" s="18">
        <v>50000</v>
      </c>
      <c r="F32" s="25"/>
      <c r="G32" s="17"/>
    </row>
    <row r="33" spans="1:7" ht="18" customHeight="1" x14ac:dyDescent="0.2">
      <c r="A33" s="9" t="s">
        <v>16</v>
      </c>
      <c r="B33" s="2">
        <v>505000</v>
      </c>
      <c r="C33" s="2">
        <v>0</v>
      </c>
      <c r="D33" s="8">
        <f t="shared" si="1"/>
        <v>505000</v>
      </c>
      <c r="E33" s="18">
        <v>500000</v>
      </c>
      <c r="F33" s="29" t="s">
        <v>32</v>
      </c>
      <c r="G33" s="17"/>
    </row>
    <row r="34" spans="1:7" ht="18" customHeight="1" x14ac:dyDescent="0.2">
      <c r="A34" s="9" t="s">
        <v>35</v>
      </c>
      <c r="B34" s="2">
        <v>1000000</v>
      </c>
      <c r="C34" s="2">
        <v>0</v>
      </c>
      <c r="D34" s="8">
        <f t="shared" si="1"/>
        <v>1000000</v>
      </c>
      <c r="E34" s="18">
        <v>2000000</v>
      </c>
      <c r="F34" s="25" t="s">
        <v>56</v>
      </c>
      <c r="G34" s="17"/>
    </row>
    <row r="35" spans="1:7" ht="18" customHeight="1" x14ac:dyDescent="0.2">
      <c r="A35" s="9" t="s">
        <v>17</v>
      </c>
      <c r="B35" s="6">
        <v>500000</v>
      </c>
      <c r="C35" s="2">
        <v>0</v>
      </c>
      <c r="D35" s="8">
        <f t="shared" si="1"/>
        <v>500000</v>
      </c>
      <c r="E35" s="18">
        <v>800000</v>
      </c>
      <c r="F35" s="30"/>
      <c r="G35" s="17"/>
    </row>
    <row r="36" spans="1:7" ht="18" customHeight="1" x14ac:dyDescent="0.2">
      <c r="A36" s="21" t="s">
        <v>31</v>
      </c>
      <c r="B36" s="14"/>
      <c r="C36" s="12"/>
      <c r="D36" s="13"/>
      <c r="E36" s="19">
        <f>SUM(E23:E35)</f>
        <v>10000000</v>
      </c>
      <c r="F36" s="31"/>
      <c r="G36" s="17"/>
    </row>
    <row r="37" spans="1:7" ht="18" customHeight="1" x14ac:dyDescent="0.2">
      <c r="A37" s="9" t="s">
        <v>18</v>
      </c>
      <c r="B37" s="6"/>
      <c r="C37" s="2"/>
      <c r="D37" s="8"/>
      <c r="E37" s="18">
        <f>+E20-E36-E38-E39-E40</f>
        <v>8941100</v>
      </c>
      <c r="F37" s="30"/>
      <c r="G37" s="17"/>
    </row>
    <row r="38" spans="1:7" ht="18" customHeight="1" x14ac:dyDescent="0.2">
      <c r="A38" s="9" t="s">
        <v>38</v>
      </c>
      <c r="B38" s="6"/>
      <c r="C38" s="2"/>
      <c r="D38" s="8"/>
      <c r="E38" s="18">
        <v>0</v>
      </c>
      <c r="F38" s="25"/>
      <c r="G38" s="17"/>
    </row>
    <row r="39" spans="1:7" ht="18" customHeight="1" x14ac:dyDescent="0.2">
      <c r="A39" s="9" t="s">
        <v>40</v>
      </c>
      <c r="B39" s="6"/>
      <c r="C39" s="2"/>
      <c r="D39" s="8"/>
      <c r="E39" s="18">
        <f>+E18</f>
        <v>1620000</v>
      </c>
      <c r="F39" s="25"/>
      <c r="G39" s="17"/>
    </row>
    <row r="40" spans="1:7" ht="28.8" customHeight="1" x14ac:dyDescent="0.2">
      <c r="A40" s="1" t="s">
        <v>39</v>
      </c>
      <c r="B40" s="38"/>
      <c r="C40" s="34"/>
      <c r="D40" s="35"/>
      <c r="E40" s="36">
        <f>+E19</f>
        <v>677000</v>
      </c>
      <c r="F40" s="37" t="s">
        <v>44</v>
      </c>
      <c r="G40" s="17"/>
    </row>
    <row r="41" spans="1:7" ht="18" customHeight="1" x14ac:dyDescent="0.2">
      <c r="A41" s="11" t="s">
        <v>19</v>
      </c>
      <c r="B41" s="3">
        <f>SUM(B23:B37)</f>
        <v>10305000</v>
      </c>
      <c r="C41" s="3">
        <f>SUM(C23:C37)</f>
        <v>5185822</v>
      </c>
      <c r="D41" s="7">
        <f t="shared" si="1"/>
        <v>5119178</v>
      </c>
      <c r="E41" s="16">
        <f>SUM(E36:E40)</f>
        <v>21238100</v>
      </c>
      <c r="F41" s="2"/>
      <c r="G41" s="17"/>
    </row>
    <row r="43" spans="1:7" x14ac:dyDescent="0.2">
      <c r="A43" s="43" t="s">
        <v>57</v>
      </c>
    </row>
    <row r="44" spans="1:7" x14ac:dyDescent="0.2">
      <c r="E44" s="33">
        <f>+E20-E41</f>
        <v>0</v>
      </c>
    </row>
  </sheetData>
  <mergeCells count="5">
    <mergeCell ref="A5:F5"/>
    <mergeCell ref="A1:F1"/>
    <mergeCell ref="A2:F2"/>
    <mergeCell ref="A3:F3"/>
    <mergeCell ref="A4:F4"/>
  </mergeCells>
  <phoneticPr fontId="2"/>
  <printOptions horizontalCentered="1"/>
  <pageMargins left="0.78740157480314965" right="0.70866141732283472" top="0.70866141732283472" bottom="0.78740157480314965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スクールシステムセンター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真貝</dc:creator>
  <cp:lastModifiedBy>　　</cp:lastModifiedBy>
  <cp:lastPrinted>2020-07-27T03:45:23Z</cp:lastPrinted>
  <dcterms:created xsi:type="dcterms:W3CDTF">2003-03-06T00:34:43Z</dcterms:created>
  <dcterms:modified xsi:type="dcterms:W3CDTF">2020-07-27T03:47:36Z</dcterms:modified>
</cp:coreProperties>
</file>